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heredias/Documents/Shu files/MP/Experiments/Micropollutants/MTP/"/>
    </mc:Choice>
  </mc:AlternateContent>
  <xr:revisionPtr revIDLastSave="0" documentId="13_ncr:1_{6385CA61-857A-3D44-8B37-BCF78027C92F}" xr6:coauthVersionLast="36" xr6:coauthVersionMax="36" xr10:uidLastSave="{00000000-0000-0000-0000-000000000000}"/>
  <bookViews>
    <workbookView xWindow="4640" yWindow="500" windowWidth="23140" windowHeight="17500" activeTab="3" xr2:uid="{0E8659D7-605C-2E4E-81B2-4D5DCCFADD04}"/>
  </bookViews>
  <sheets>
    <sheet name="10 8 6 mlh" sheetId="2" r:id="rId1"/>
    <sheet name="4 &amp; 2 mlh" sheetId="5" r:id="rId2"/>
    <sheet name="1 mlh" sheetId="6" r:id="rId3"/>
    <sheet name="Summary 2" sheetId="1" r:id="rId4"/>
    <sheet name="pH" sheetId="4" r:id="rId5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  <c r="I9" i="4" l="1"/>
  <c r="J9" i="4" s="1"/>
  <c r="H9" i="4"/>
  <c r="L14" i="5" l="1"/>
  <c r="H5" i="4" l="1"/>
  <c r="C27" i="1"/>
  <c r="C26" i="1"/>
  <c r="C25" i="1"/>
  <c r="B25" i="1"/>
  <c r="K6" i="6"/>
  <c r="L6" i="6" s="1"/>
  <c r="M4" i="6"/>
  <c r="M5" i="6"/>
  <c r="M6" i="6"/>
  <c r="M7" i="6"/>
  <c r="M8" i="6"/>
  <c r="M9" i="6"/>
  <c r="M10" i="6"/>
  <c r="M3" i="6"/>
  <c r="M4" i="5"/>
  <c r="M5" i="5"/>
  <c r="M6" i="5"/>
  <c r="M7" i="5"/>
  <c r="M8" i="5"/>
  <c r="M9" i="5"/>
  <c r="M10" i="5"/>
  <c r="M11" i="5"/>
  <c r="M12" i="5"/>
  <c r="M13" i="5"/>
  <c r="M16" i="5"/>
  <c r="M17" i="5"/>
  <c r="M18" i="5"/>
  <c r="M19" i="5"/>
  <c r="M20" i="5"/>
  <c r="M21" i="5"/>
  <c r="M22" i="5"/>
  <c r="M23" i="5"/>
  <c r="M24" i="5"/>
  <c r="M25" i="5"/>
  <c r="M26" i="5"/>
  <c r="M27" i="5"/>
  <c r="M28" i="5"/>
  <c r="M3" i="5"/>
  <c r="K10" i="6"/>
  <c r="L10" i="6" s="1"/>
  <c r="K9" i="6"/>
  <c r="L9" i="6" s="1"/>
  <c r="K8" i="6"/>
  <c r="L8" i="6" s="1"/>
  <c r="K7" i="6"/>
  <c r="K5" i="6"/>
  <c r="L5" i="6" s="1"/>
  <c r="K4" i="6"/>
  <c r="L4" i="6" s="1"/>
  <c r="K3" i="6"/>
  <c r="L1" i="6"/>
  <c r="L3" i="6" s="1"/>
  <c r="I4" i="6"/>
  <c r="I5" i="6"/>
  <c r="I6" i="6"/>
  <c r="I7" i="6"/>
  <c r="I8" i="6"/>
  <c r="I9" i="6"/>
  <c r="I10" i="6"/>
  <c r="I3" i="6"/>
  <c r="K13" i="5"/>
  <c r="K15" i="5"/>
  <c r="L22" i="5"/>
  <c r="L1" i="5"/>
  <c r="G10" i="1"/>
  <c r="G9" i="1"/>
  <c r="L15" i="5"/>
  <c r="I9" i="1"/>
  <c r="H9" i="1"/>
  <c r="K28" i="5"/>
  <c r="K27" i="5"/>
  <c r="L27" i="5" s="1"/>
  <c r="K26" i="5"/>
  <c r="K25" i="5"/>
  <c r="K24" i="5"/>
  <c r="K23" i="5"/>
  <c r="L23" i="5" s="1"/>
  <c r="K22" i="5"/>
  <c r="K21" i="5"/>
  <c r="K20" i="5"/>
  <c r="K19" i="5"/>
  <c r="L19" i="5" s="1"/>
  <c r="K18" i="5"/>
  <c r="K17" i="5"/>
  <c r="L17" i="5" s="1"/>
  <c r="K16" i="5"/>
  <c r="L21" i="5"/>
  <c r="L25" i="5"/>
  <c r="L16" i="5"/>
  <c r="L20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15" i="5"/>
  <c r="M15" i="5" s="1"/>
  <c r="K12" i="5"/>
  <c r="L12" i="5" s="1"/>
  <c r="K11" i="5"/>
  <c r="L11" i="5" s="1"/>
  <c r="K10" i="5"/>
  <c r="L10" i="5" s="1"/>
  <c r="K9" i="5"/>
  <c r="L9" i="5" s="1"/>
  <c r="K8" i="5"/>
  <c r="K7" i="5"/>
  <c r="L7" i="5" s="1"/>
  <c r="K6" i="5"/>
  <c r="K5" i="5"/>
  <c r="L5" i="5" s="1"/>
  <c r="K4" i="5"/>
  <c r="L4" i="5" s="1"/>
  <c r="K3" i="5"/>
  <c r="L6" i="5"/>
  <c r="L8" i="5"/>
  <c r="L13" i="5"/>
  <c r="B27" i="1" s="1"/>
  <c r="J13" i="5"/>
  <c r="J4" i="5"/>
  <c r="J5" i="5"/>
  <c r="J6" i="5"/>
  <c r="J7" i="5"/>
  <c r="J8" i="5"/>
  <c r="J9" i="5"/>
  <c r="J10" i="5"/>
  <c r="J11" i="5"/>
  <c r="J12" i="5"/>
  <c r="L28" i="5" l="1"/>
  <c r="B26" i="1" s="1"/>
  <c r="L24" i="5"/>
  <c r="L18" i="5"/>
  <c r="L26" i="5"/>
  <c r="L7" i="6"/>
  <c r="I10" i="1"/>
  <c r="L3" i="5" l="1"/>
  <c r="J3" i="5"/>
  <c r="I8" i="4" l="1"/>
  <c r="J8" i="4" s="1"/>
  <c r="H8" i="4"/>
  <c r="J7" i="4"/>
  <c r="I7" i="4"/>
  <c r="H7" i="4"/>
  <c r="I6" i="4"/>
  <c r="J6" i="4" s="1"/>
  <c r="H6" i="4"/>
  <c r="I5" i="4"/>
  <c r="J5" i="4" s="1"/>
  <c r="I4" i="4"/>
  <c r="J4" i="4" s="1"/>
  <c r="H4" i="4"/>
  <c r="J3" i="4"/>
  <c r="I3" i="4"/>
  <c r="H3" i="4"/>
  <c r="C28" i="1"/>
  <c r="C29" i="1"/>
  <c r="C30" i="1"/>
  <c r="K30" i="2"/>
  <c r="K29" i="2"/>
  <c r="K28" i="2"/>
  <c r="K27" i="2"/>
  <c r="K26" i="2"/>
  <c r="K25" i="2"/>
  <c r="K24" i="2"/>
  <c r="K23" i="2"/>
  <c r="K21" i="2"/>
  <c r="K20" i="2"/>
  <c r="K19" i="2"/>
  <c r="K18" i="2"/>
  <c r="K17" i="2"/>
  <c r="K16" i="2"/>
  <c r="K15" i="2"/>
  <c r="J23" i="2"/>
  <c r="J24" i="2"/>
  <c r="J25" i="2"/>
  <c r="J26" i="2"/>
  <c r="J27" i="2"/>
  <c r="J28" i="2"/>
  <c r="J29" i="2"/>
  <c r="J30" i="2"/>
  <c r="J15" i="2"/>
  <c r="J16" i="2"/>
  <c r="J17" i="2"/>
  <c r="J18" i="2"/>
  <c r="J19" i="2"/>
  <c r="J20" i="2"/>
  <c r="J21" i="2"/>
  <c r="D10" i="1"/>
  <c r="D9" i="1"/>
  <c r="AD4" i="1"/>
  <c r="AD5" i="1" s="1"/>
  <c r="AC4" i="1"/>
  <c r="AA4" i="1"/>
  <c r="Z4" i="1"/>
  <c r="X4" i="1"/>
  <c r="X5" i="1" s="1"/>
  <c r="W4" i="1"/>
  <c r="U4" i="1"/>
  <c r="T4" i="1"/>
  <c r="R4" i="1"/>
  <c r="R5" i="1" s="1"/>
  <c r="Q4" i="1"/>
  <c r="O4" i="1"/>
  <c r="N4" i="1"/>
  <c r="L4" i="1"/>
  <c r="L5" i="1" s="1"/>
  <c r="K4" i="1"/>
  <c r="I4" i="1"/>
  <c r="H4" i="1"/>
  <c r="A10" i="1"/>
  <c r="B9" i="1" s="1"/>
  <c r="L1" i="2" s="1"/>
  <c r="L15" i="2" s="1"/>
  <c r="A9" i="1"/>
  <c r="K14" i="2"/>
  <c r="K13" i="2"/>
  <c r="K12" i="2"/>
  <c r="K11" i="2"/>
  <c r="K10" i="2"/>
  <c r="K9" i="2"/>
  <c r="K8" i="2"/>
  <c r="K7" i="2"/>
  <c r="K6" i="2"/>
  <c r="K5" i="2"/>
  <c r="K4" i="2"/>
  <c r="K3" i="2"/>
  <c r="J12" i="2"/>
  <c r="J13" i="2"/>
  <c r="J14" i="2"/>
  <c r="J4" i="2"/>
  <c r="J5" i="2"/>
  <c r="J6" i="2"/>
  <c r="J7" i="2"/>
  <c r="J8" i="2"/>
  <c r="J9" i="2"/>
  <c r="J10" i="2"/>
  <c r="J11" i="2"/>
  <c r="J3" i="2"/>
  <c r="I5" i="1" l="1"/>
  <c r="O5" i="1"/>
  <c r="U5" i="1"/>
  <c r="AA5" i="1"/>
  <c r="F9" i="1"/>
  <c r="L18" i="2"/>
  <c r="L21" i="2"/>
  <c r="L17" i="2"/>
  <c r="B29" i="1" s="1"/>
  <c r="L20" i="2"/>
  <c r="L16" i="2"/>
  <c r="L19" i="2"/>
  <c r="C9" i="1"/>
  <c r="C10" i="1" s="1"/>
  <c r="L6" i="2"/>
  <c r="L10" i="2"/>
  <c r="L14" i="2"/>
  <c r="L11" i="2"/>
  <c r="L5" i="2"/>
  <c r="L13" i="2"/>
  <c r="L7" i="2"/>
  <c r="L3" i="2"/>
  <c r="L9" i="2"/>
  <c r="B30" i="1" s="1"/>
  <c r="L4" i="2"/>
  <c r="L8" i="2"/>
  <c r="L12" i="2"/>
  <c r="E9" i="1"/>
  <c r="L22" i="2" s="1"/>
  <c r="L24" i="2" l="1"/>
  <c r="L30" i="2"/>
  <c r="L27" i="2"/>
  <c r="L23" i="2"/>
  <c r="L28" i="2"/>
  <c r="B28" i="1" s="1"/>
  <c r="L25" i="2"/>
  <c r="L29" i="2"/>
  <c r="L26" i="2"/>
  <c r="F10" i="1"/>
</calcChain>
</file>

<file path=xl/sharedStrings.xml><?xml version="1.0" encoding="utf-8"?>
<sst xmlns="http://schemas.openxmlformats.org/spreadsheetml/2006/main" count="1307" uniqueCount="139">
  <si>
    <t>Mother sol</t>
  </si>
  <si>
    <t xml:space="preserve">New solution </t>
  </si>
  <si>
    <t>sheet 10 &amp; 8</t>
  </si>
  <si>
    <t>sheet 6</t>
  </si>
  <si>
    <t>sheet 4</t>
  </si>
  <si>
    <t>sheet 2</t>
  </si>
  <si>
    <t>sheet 1mLh</t>
  </si>
  <si>
    <t>Cout (ug/L)</t>
  </si>
  <si>
    <t>aver</t>
  </si>
  <si>
    <t>σ</t>
  </si>
  <si>
    <t>&gt;3300</t>
  </si>
  <si>
    <t>RSD</t>
  </si>
  <si>
    <t>DF 50</t>
  </si>
  <si>
    <t>Exp. N10</t>
  </si>
  <si>
    <t>F (mL/h)</t>
  </si>
  <si>
    <t>Cn</t>
  </si>
  <si>
    <t>t to eq. (min)</t>
  </si>
  <si>
    <t>P</t>
  </si>
  <si>
    <t xml:space="preserve">Pe </t>
  </si>
  <si>
    <t>u (m/s)</t>
  </si>
  <si>
    <t>Exp. N11</t>
  </si>
  <si>
    <t>µg/L</t>
  </si>
  <si>
    <t>Metoprolol</t>
  </si>
  <si>
    <t>Units</t>
  </si>
  <si>
    <t>Result</t>
  </si>
  <si>
    <t>Parameter</t>
  </si>
  <si>
    <t>Test</t>
  </si>
  <si>
    <t>W00032577040</t>
  </si>
  <si>
    <t>Sample ID</t>
  </si>
  <si>
    <t>Water</t>
  </si>
  <si>
    <t>Matrix</t>
  </si>
  <si>
    <t>Sample description</t>
  </si>
  <si>
    <t>Sample date</t>
  </si>
  <si>
    <t>W00032577039</t>
  </si>
  <si>
    <t>W00032577038</t>
  </si>
  <si>
    <t>W00032577037</t>
  </si>
  <si>
    <t>W00032577036</t>
  </si>
  <si>
    <t>W00032577035</t>
  </si>
  <si>
    <t>W00032577034</t>
  </si>
  <si>
    <t>W00032577033</t>
  </si>
  <si>
    <t>W00032577032</t>
  </si>
  <si>
    <t>W00032577031</t>
  </si>
  <si>
    <t>W00032577030</t>
  </si>
  <si>
    <t>W00032577029</t>
  </si>
  <si>
    <t>W00032577028</t>
  </si>
  <si>
    <t>W00032577027</t>
  </si>
  <si>
    <t>W00032577026</t>
  </si>
  <si>
    <t>W00032577025</t>
  </si>
  <si>
    <t>W00032577024</t>
  </si>
  <si>
    <t>W00032577023</t>
  </si>
  <si>
    <t>W00032577022</t>
  </si>
  <si>
    <t>W00032577021</t>
  </si>
  <si>
    <t>W00032577020</t>
  </si>
  <si>
    <t>W00032577019</t>
  </si>
  <si>
    <t>W00032577018</t>
  </si>
  <si>
    <t>W00032577017</t>
  </si>
  <si>
    <t>W00032577016</t>
  </si>
  <si>
    <t>W00032577015</t>
  </si>
  <si>
    <t>W00032577014</t>
  </si>
  <si>
    <t>W00032577013</t>
  </si>
  <si>
    <t>W00032577012</t>
  </si>
  <si>
    <t>W00032577011</t>
  </si>
  <si>
    <t>W00032577010</t>
  </si>
  <si>
    <t>W00032577009</t>
  </si>
  <si>
    <t>W00032577008</t>
  </si>
  <si>
    <t>W00032577007</t>
  </si>
  <si>
    <t>W00032577006</t>
  </si>
  <si>
    <t>W00032577005</t>
  </si>
  <si>
    <t>W00032577004</t>
  </si>
  <si>
    <t>W00032577003</t>
  </si>
  <si>
    <t>W00032577002</t>
  </si>
  <si>
    <t>W00032577001</t>
  </si>
  <si>
    <t>N006.01</t>
  </si>
  <si>
    <t>Projectname</t>
  </si>
  <si>
    <t>Projectnumber</t>
  </si>
  <si>
    <t>SHER</t>
  </si>
  <si>
    <t>Clientname</t>
  </si>
  <si>
    <t>Report date</t>
  </si>
  <si>
    <r>
      <t>C</t>
    </r>
    <r>
      <rPr>
        <b/>
        <sz val="8"/>
        <color theme="1"/>
        <rFont val="Calibri"/>
        <family val="2"/>
        <scheme val="minor"/>
      </rPr>
      <t>in</t>
    </r>
    <r>
      <rPr>
        <b/>
        <sz val="11"/>
        <color theme="1"/>
        <rFont val="Calibri"/>
        <family val="2"/>
        <scheme val="minor"/>
      </rPr>
      <t xml:space="preserve"> (ug/L)=</t>
    </r>
  </si>
  <si>
    <t>UV</t>
  </si>
  <si>
    <t>t (min)</t>
  </si>
  <si>
    <t>t (h)</t>
  </si>
  <si>
    <r>
      <t>C</t>
    </r>
    <r>
      <rPr>
        <b/>
        <sz val="8"/>
        <color theme="1"/>
        <rFont val="Calibri"/>
        <family val="2"/>
        <scheme val="minor"/>
      </rPr>
      <t>out</t>
    </r>
    <r>
      <rPr>
        <b/>
        <sz val="11"/>
        <color theme="1"/>
        <rFont val="Calibri"/>
        <family val="2"/>
        <scheme val="minor"/>
      </rPr>
      <t xml:space="preserve"> (ug/L)</t>
    </r>
  </si>
  <si>
    <t>Off</t>
  </si>
  <si>
    <t>On</t>
  </si>
  <si>
    <t>sheet 10 8 6</t>
  </si>
  <si>
    <t>pH</t>
  </si>
  <si>
    <t>Date</t>
  </si>
  <si>
    <t>Flow</t>
  </si>
  <si>
    <t>pH value</t>
  </si>
  <si>
    <t>Avg.</t>
  </si>
  <si>
    <t>STD</t>
  </si>
  <si>
    <t>sheet mother sol</t>
  </si>
  <si>
    <t>W00032584001</t>
  </si>
  <si>
    <t>W00032584002</t>
  </si>
  <si>
    <t>W00032584003</t>
  </si>
  <si>
    <t>W00032584004</t>
  </si>
  <si>
    <t>W00032584005</t>
  </si>
  <si>
    <t>W00032584006</t>
  </si>
  <si>
    <t>W00032584007</t>
  </si>
  <si>
    <t>W00032584008</t>
  </si>
  <si>
    <t>W00032584009</t>
  </si>
  <si>
    <t>W00032584010</t>
  </si>
  <si>
    <t>W00032584011</t>
  </si>
  <si>
    <t>W00032584012</t>
  </si>
  <si>
    <t>W00032584013</t>
  </si>
  <si>
    <t>W00032584014</t>
  </si>
  <si>
    <t>W00032584015</t>
  </si>
  <si>
    <t>W00032584016</t>
  </si>
  <si>
    <t>W00032584017</t>
  </si>
  <si>
    <t>W00032584018</t>
  </si>
  <si>
    <t>W00032584019</t>
  </si>
  <si>
    <t>V (mL)</t>
  </si>
  <si>
    <t>W00032605001</t>
  </si>
  <si>
    <t>W00032605002</t>
  </si>
  <si>
    <t>W00032605003</t>
  </si>
  <si>
    <t>W00032605004</t>
  </si>
  <si>
    <t>W00032605005</t>
  </si>
  <si>
    <t>W00032605006</t>
  </si>
  <si>
    <t>W00032605007</t>
  </si>
  <si>
    <t>W00032605008</t>
  </si>
  <si>
    <t>W00032605009</t>
  </si>
  <si>
    <t>W00032605010</t>
  </si>
  <si>
    <t>W00032605011</t>
  </si>
  <si>
    <t>W00032605012</t>
  </si>
  <si>
    <t>W00032605013</t>
  </si>
  <si>
    <t>W00032605014</t>
  </si>
  <si>
    <t>W00032605015</t>
  </si>
  <si>
    <t>W00032605016</t>
  </si>
  <si>
    <t>W00032605017</t>
  </si>
  <si>
    <t>W00032605018</t>
  </si>
  <si>
    <t>W00032605019</t>
  </si>
  <si>
    <t>W00032605020</t>
  </si>
  <si>
    <t>W00032605021</t>
  </si>
  <si>
    <t>W00032605022</t>
  </si>
  <si>
    <t>W00032605023</t>
  </si>
  <si>
    <t>W00032605024</t>
  </si>
  <si>
    <t>W00032605025</t>
  </si>
  <si>
    <t>mg/L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</si>
</sst>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0.0%"/>
  </numFmts>
  <fonts count="7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/>
  </cellStyleXfs>
  <cellXfs count="63">
    <xf numFmtId="0" fontId="0" fillId="0" borderId="0" xfId="0"/>
    <xf numFmtId="0" fontId="2" fillId="2" borderId="0" xfId="0" applyFont="1" applyFill="1"/>
    <xf numFmtId="0" fontId="2" fillId="0" borderId="0" xfId="0" applyFont="1"/>
    <xf numFmtId="164" fontId="0" fillId="0" borderId="0" xfId="0" applyNumberFormat="1"/>
    <xf numFmtId="2" fontId="0" fillId="0" borderId="0" xfId="0" applyNumberFormat="1"/>
    <xf numFmtId="1" fontId="0" fillId="0" borderId="0" xfId="0" applyNumberFormat="1"/>
    <xf numFmtId="11" fontId="0" fillId="0" borderId="0" xfId="0" applyNumberFormat="1"/>
    <xf numFmtId="14" fontId="0" fillId="0" borderId="1" xfId="0" applyNumberFormat="1" applyBorder="1"/>
    <xf numFmtId="0" fontId="0" fillId="0" borderId="2" xfId="0" applyBorder="1"/>
    <xf numFmtId="0" fontId="0" fillId="0" borderId="3" xfId="0" applyBorder="1"/>
    <xf numFmtId="0" fontId="2" fillId="0" borderId="5" xfId="0" applyFont="1" applyBorder="1"/>
    <xf numFmtId="0" fontId="2" fillId="0" borderId="0" xfId="0" applyFont="1" applyBorder="1"/>
    <xf numFmtId="0" fontId="2" fillId="0" borderId="6" xfId="0" applyFont="1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3" fillId="0" borderId="0" xfId="2"/>
    <xf numFmtId="0" fontId="3" fillId="0" borderId="0" xfId="2" applyAlignment="1">
      <alignment horizontal="left"/>
    </xf>
    <xf numFmtId="15" fontId="3" fillId="0" borderId="0" xfId="2" applyNumberForma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0" fillId="0" borderId="0" xfId="0" applyAlignment="1">
      <alignment horizontal="center" vertical="center"/>
    </xf>
    <xf numFmtId="164" fontId="3" fillId="0" borderId="0" xfId="2" applyNumberFormat="1"/>
    <xf numFmtId="0" fontId="3" fillId="0" borderId="0" xfId="2" applyBorder="1"/>
    <xf numFmtId="0" fontId="0" fillId="0" borderId="0" xfId="0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10" fontId="0" fillId="0" borderId="6" xfId="0" applyNumberFormat="1" applyBorder="1"/>
    <xf numFmtId="0" fontId="2" fillId="0" borderId="0" xfId="0" applyFont="1" applyBorder="1" applyAlignment="1">
      <alignment horizontal="right"/>
    </xf>
    <xf numFmtId="0" fontId="0" fillId="2" borderId="0" xfId="0" applyFill="1" applyBorder="1"/>
    <xf numFmtId="1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" fillId="0" borderId="10" xfId="2" applyBorder="1"/>
    <xf numFmtId="164" fontId="3" fillId="0" borderId="10" xfId="2" applyNumberFormat="1" applyBorder="1"/>
    <xf numFmtId="0" fontId="0" fillId="2" borderId="0" xfId="0" applyFill="1"/>
    <xf numFmtId="0" fontId="0" fillId="4" borderId="4" xfId="0" applyFill="1" applyBorder="1"/>
    <xf numFmtId="14" fontId="0" fillId="0" borderId="4" xfId="0" applyNumberFormat="1" applyBorder="1"/>
    <xf numFmtId="0" fontId="0" fillId="0" borderId="4" xfId="0" applyBorder="1"/>
    <xf numFmtId="164" fontId="0" fillId="5" borderId="4" xfId="0" applyNumberFormat="1" applyFill="1" applyBorder="1"/>
    <xf numFmtId="164" fontId="0" fillId="0" borderId="4" xfId="0" applyNumberFormat="1" applyBorder="1"/>
    <xf numFmtId="9" fontId="0" fillId="0" borderId="4" xfId="1" applyFont="1" applyBorder="1"/>
    <xf numFmtId="14" fontId="0" fillId="0" borderId="2" xfId="0" applyNumberFormat="1" applyBorder="1"/>
    <xf numFmtId="14" fontId="0" fillId="0" borderId="7" xfId="0" applyNumberFormat="1" applyBorder="1"/>
    <xf numFmtId="166" fontId="0" fillId="0" borderId="6" xfId="1" applyNumberFormat="1" applyFont="1" applyBorder="1"/>
    <xf numFmtId="1" fontId="0" fillId="0" borderId="6" xfId="0" applyNumberFormat="1" applyBorder="1"/>
    <xf numFmtId="0" fontId="0" fillId="0" borderId="0" xfId="0" applyBorder="1" applyAlignment="1">
      <alignment horizontal="center" vertical="center"/>
    </xf>
    <xf numFmtId="164" fontId="3" fillId="0" borderId="0" xfId="2" applyNumberFormat="1" applyBorder="1"/>
    <xf numFmtId="0" fontId="4" fillId="0" borderId="0" xfId="0" applyFont="1" applyBorder="1"/>
    <xf numFmtId="0" fontId="0" fillId="0" borderId="0" xfId="0" applyAlignment="1">
      <alignment horizontal="left"/>
    </xf>
    <xf numFmtId="0" fontId="0" fillId="0" borderId="10" xfId="0" applyFill="1" applyBorder="1" applyAlignment="1">
      <alignment horizontal="center" vertical="center"/>
    </xf>
    <xf numFmtId="0" fontId="6" fillId="0" borderId="0" xfId="2" applyFont="1" applyBorder="1"/>
    <xf numFmtId="164" fontId="6" fillId="0" borderId="0" xfId="2" applyNumberFormat="1" applyFont="1" applyBorder="1"/>
    <xf numFmtId="1" fontId="3" fillId="0" borderId="0" xfId="2" applyNumberFormat="1"/>
    <xf numFmtId="15" fontId="0" fillId="0" borderId="0" xfId="0" applyNumberFormat="1" applyAlignment="1">
      <alignment horizontal="left"/>
    </xf>
    <xf numFmtId="164" fontId="3" fillId="6" borderId="0" xfId="2" applyNumberFormat="1" applyFill="1" applyBorder="1"/>
    <xf numFmtId="164" fontId="3" fillId="6" borderId="0" xfId="2" applyNumberFormat="1" applyFill="1"/>
    <xf numFmtId="165" fontId="0" fillId="0" borderId="0" xfId="0" applyNumberFormat="1"/>
    <xf numFmtId="165" fontId="0" fillId="0" borderId="4" xfId="0" applyNumberFormat="1" applyBorder="1"/>
    <xf numFmtId="0" fontId="0" fillId="4" borderId="4" xfId="0" applyFill="1" applyBorder="1" applyAlignment="1">
      <alignment horizontal="center"/>
    </xf>
    <xf numFmtId="0" fontId="0" fillId="0" borderId="4" xfId="0" applyBorder="1" applyAlignment="1">
      <alignment horizontal="center" vertical="center"/>
    </xf>
  </cellXfs>
  <cellStyles count="3">
    <cellStyle name="Normal" xfId="0" builtinId="0"/>
    <cellStyle name="Normal 2" xfId="2" xr:uid="{7DDD5DB8-ABE5-F742-873B-4F999765D330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 mL/h - MTP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UV Off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'10 8 6 mlh'!$I$3:$I$5</c:f>
              <c:numCache>
                <c:formatCode>General</c:formatCode>
                <c:ptCount val="3"/>
                <c:pt idx="0">
                  <c:v>30</c:v>
                </c:pt>
                <c:pt idx="1">
                  <c:v>60</c:v>
                </c:pt>
                <c:pt idx="2">
                  <c:v>0</c:v>
                </c:pt>
              </c:numCache>
            </c:numRef>
          </c:xVal>
          <c:yVal>
            <c:numRef>
              <c:f>'10 8 6 mlh'!$L$3:$L$5</c:f>
              <c:numCache>
                <c:formatCode>0.000</c:formatCode>
                <c:ptCount val="3"/>
                <c:pt idx="0">
                  <c:v>0.98889476467477522</c:v>
                </c:pt>
                <c:pt idx="1">
                  <c:v>1.022739291380222</c:v>
                </c:pt>
                <c:pt idx="2">
                  <c:v>1.0142781597038604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F01-8248-9E68-396453C8787D}"/>
            </c:ext>
          </c:extLst>
        </c:ser>
        <c:ser>
          <c:idx val="1"/>
          <c:order val="1"/>
          <c:tx>
            <c:v>UV On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'10 8 6 mlh'!$I$6:$I$14</c:f>
              <c:numCache>
                <c:formatCode>General</c:formatCode>
                <c:ptCount val="9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</c:numCache>
            </c:numRef>
          </c:xVal>
          <c:yVal>
            <c:numRef>
              <c:f>'10 8 6 mlh'!$L$6:$L$14</c:f>
              <c:numCache>
                <c:formatCode>0.000</c:formatCode>
                <c:ptCount val="9"/>
                <c:pt idx="0">
                  <c:v>0.8365943945002644</c:v>
                </c:pt>
                <c:pt idx="1">
                  <c:v>0.58699101004759391</c:v>
                </c:pt>
                <c:pt idx="2">
                  <c:v>0.56478053939714434</c:v>
                </c:pt>
                <c:pt idx="3">
                  <c:v>0.57958751983077739</c:v>
                </c:pt>
                <c:pt idx="4">
                  <c:v>0.57747223691168692</c:v>
                </c:pt>
                <c:pt idx="5">
                  <c:v>0.52564780539397149</c:v>
                </c:pt>
                <c:pt idx="6">
                  <c:v>0.60179799048122684</c:v>
                </c:pt>
                <c:pt idx="7">
                  <c:v>0.59439450026441032</c:v>
                </c:pt>
                <c:pt idx="8">
                  <c:v>0.61660497091485988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F01-8248-9E68-396453C878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61712"/>
        <c:axId val="21367520"/>
      </c:scatterChart>
      <c:valAx>
        <c:axId val="213617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67520"/>
        <c:crosses val="autoZero"/>
        <c:crossBetween val="midCat"/>
      </c:valAx>
      <c:valAx>
        <c:axId val="21367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617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pH!$H$2</c:f>
              <c:strCache>
                <c:ptCount val="1"/>
                <c:pt idx="0">
                  <c:v>Avg.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pH!$C$3:$C$8</c:f>
              <c:numCache>
                <c:formatCode>General</c:formatCode>
                <c:ptCount val="6"/>
                <c:pt idx="0">
                  <c:v>10</c:v>
                </c:pt>
                <c:pt idx="1">
                  <c:v>8</c:v>
                </c:pt>
                <c:pt idx="2">
                  <c:v>6</c:v>
                </c:pt>
                <c:pt idx="3">
                  <c:v>4</c:v>
                </c:pt>
                <c:pt idx="4">
                  <c:v>2</c:v>
                </c:pt>
                <c:pt idx="5">
                  <c:v>1</c:v>
                </c:pt>
              </c:numCache>
            </c:numRef>
          </c:xVal>
          <c:yVal>
            <c:numRef>
              <c:f>pH!$H$3:$H$8</c:f>
              <c:numCache>
                <c:formatCode>0.000</c:formatCode>
                <c:ptCount val="6"/>
                <c:pt idx="0">
                  <c:v>5.7033333333333331</c:v>
                </c:pt>
                <c:pt idx="1">
                  <c:v>5.7892499999999991</c:v>
                </c:pt>
                <c:pt idx="2">
                  <c:v>5.8250000000000002</c:v>
                </c:pt>
                <c:pt idx="3">
                  <c:v>5.9613333333333332</c:v>
                </c:pt>
                <c:pt idx="4">
                  <c:v>6.0953333333333335</c:v>
                </c:pt>
                <c:pt idx="5">
                  <c:v>6.5013333333333323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FC5-724B-927C-C1BD479B58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0801472"/>
        <c:axId val="2098048672"/>
      </c:scatterChart>
      <c:valAx>
        <c:axId val="17608014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 (mL/h)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8048672"/>
        <c:crosses val="autoZero"/>
        <c:crossBetween val="midCat"/>
      </c:valAx>
      <c:valAx>
        <c:axId val="2098048672"/>
        <c:scaling>
          <c:orientation val="minMax"/>
          <c:max val="14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608014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pH!$H$2</c:f>
              <c:strCache>
                <c:ptCount val="1"/>
                <c:pt idx="0">
                  <c:v>Avg.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pH!$C$3:$C$8</c:f>
              <c:numCache>
                <c:formatCode>General</c:formatCode>
                <c:ptCount val="6"/>
                <c:pt idx="0">
                  <c:v>10</c:v>
                </c:pt>
                <c:pt idx="1">
                  <c:v>8</c:v>
                </c:pt>
                <c:pt idx="2">
                  <c:v>6</c:v>
                </c:pt>
                <c:pt idx="3">
                  <c:v>4</c:v>
                </c:pt>
                <c:pt idx="4">
                  <c:v>2</c:v>
                </c:pt>
                <c:pt idx="5">
                  <c:v>1</c:v>
                </c:pt>
              </c:numCache>
            </c:numRef>
          </c:xVal>
          <c:yVal>
            <c:numRef>
              <c:f>pH!$H$3:$H$8</c:f>
              <c:numCache>
                <c:formatCode>0.000</c:formatCode>
                <c:ptCount val="6"/>
                <c:pt idx="0">
                  <c:v>5.7033333333333331</c:v>
                </c:pt>
                <c:pt idx="1">
                  <c:v>5.7892499999999991</c:v>
                </c:pt>
                <c:pt idx="2">
                  <c:v>5.8250000000000002</c:v>
                </c:pt>
                <c:pt idx="3">
                  <c:v>5.9613333333333332</c:v>
                </c:pt>
                <c:pt idx="4">
                  <c:v>6.0953333333333335</c:v>
                </c:pt>
                <c:pt idx="5">
                  <c:v>6.5013333333333323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D4D-9D47-A322-667BBFD24D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0801472"/>
        <c:axId val="2098048672"/>
      </c:scatterChart>
      <c:valAx>
        <c:axId val="17608014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 (mL/h)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8048672"/>
        <c:crosses val="autoZero"/>
        <c:crossBetween val="midCat"/>
      </c:valAx>
      <c:valAx>
        <c:axId val="2098048672"/>
        <c:scaling>
          <c:orientation val="minMax"/>
          <c:max val="7"/>
          <c:min val="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608014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8 mL/h - MTP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UV Off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'10 8 6 mlh'!$I$15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'10 8 6 mlh'!$L$15</c:f>
              <c:numCache>
                <c:formatCode>0.000</c:formatCode>
                <c:ptCount val="1"/>
                <c:pt idx="0">
                  <c:v>0.86515071390798515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BBF-A541-87FF-594D89FCFAF3}"/>
            </c:ext>
          </c:extLst>
        </c:ser>
        <c:ser>
          <c:idx val="1"/>
          <c:order val="1"/>
          <c:tx>
            <c:v>UV On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'10 8 6 mlh'!$I$16:$I$21</c:f>
              <c:numCache>
                <c:formatCode>General</c:formatCode>
                <c:ptCount val="6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</c:numCache>
            </c:numRef>
          </c:xVal>
          <c:yVal>
            <c:numRef>
              <c:f>'10 8 6 mlh'!$L$6:$L$14</c:f>
              <c:numCache>
                <c:formatCode>0.000</c:formatCode>
                <c:ptCount val="9"/>
                <c:pt idx="0">
                  <c:v>0.8365943945002644</c:v>
                </c:pt>
                <c:pt idx="1">
                  <c:v>0.58699101004759391</c:v>
                </c:pt>
                <c:pt idx="2">
                  <c:v>0.56478053939714434</c:v>
                </c:pt>
                <c:pt idx="3">
                  <c:v>0.57958751983077739</c:v>
                </c:pt>
                <c:pt idx="4">
                  <c:v>0.57747223691168692</c:v>
                </c:pt>
                <c:pt idx="5">
                  <c:v>0.52564780539397149</c:v>
                </c:pt>
                <c:pt idx="6">
                  <c:v>0.60179799048122684</c:v>
                </c:pt>
                <c:pt idx="7">
                  <c:v>0.59439450026441032</c:v>
                </c:pt>
                <c:pt idx="8">
                  <c:v>0.61660497091485988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BBF-A541-87FF-594D89FCFA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61712"/>
        <c:axId val="21367520"/>
      </c:scatterChart>
      <c:valAx>
        <c:axId val="213617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67520"/>
        <c:crosses val="autoZero"/>
        <c:crossBetween val="midCat"/>
      </c:valAx>
      <c:valAx>
        <c:axId val="21367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617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6 mL/h - MTP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UV On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'10 8 6 mlh'!$I$23:$I$30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30</c:v>
                </c:pt>
                <c:pt idx="3">
                  <c:v>60</c:v>
                </c:pt>
                <c:pt idx="4">
                  <c:v>95</c:v>
                </c:pt>
                <c:pt idx="5">
                  <c:v>130</c:v>
                </c:pt>
                <c:pt idx="6">
                  <c:v>150</c:v>
                </c:pt>
                <c:pt idx="7">
                  <c:v>180</c:v>
                </c:pt>
              </c:numCache>
            </c:numRef>
          </c:xVal>
          <c:yVal>
            <c:numRef>
              <c:f>'10 8 6 mlh'!$L$23:$L$30</c:f>
              <c:numCache>
                <c:formatCode>0.000</c:formatCode>
                <c:ptCount val="8"/>
                <c:pt idx="0">
                  <c:v>1.0326028861571352</c:v>
                </c:pt>
                <c:pt idx="1">
                  <c:v>0.98770710849812937</c:v>
                </c:pt>
                <c:pt idx="2">
                  <c:v>0.65205772314270438</c:v>
                </c:pt>
                <c:pt idx="3">
                  <c:v>0.61036878674505612</c:v>
                </c:pt>
                <c:pt idx="4">
                  <c:v>0.60181721004810262</c:v>
                </c:pt>
                <c:pt idx="5">
                  <c:v>0.56761090326028862</c:v>
                </c:pt>
                <c:pt idx="6">
                  <c:v>0.5783003741314805</c:v>
                </c:pt>
                <c:pt idx="7">
                  <c:v>0.56333511491181187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ABD-6845-BAAB-9D1F4D2014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61712"/>
        <c:axId val="21367520"/>
      </c:scatterChart>
      <c:valAx>
        <c:axId val="213617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67520"/>
        <c:crosses val="autoZero"/>
        <c:crossBetween val="midCat"/>
      </c:valAx>
      <c:valAx>
        <c:axId val="21367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617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4mL/h - MTP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'4 &amp; 2 mlh'!$I$3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'4 &amp; 2 mlh'!$L$3</c:f>
              <c:numCache>
                <c:formatCode>0.000</c:formatCode>
                <c:ptCount val="1"/>
                <c:pt idx="0">
                  <c:v>0.77605558524853024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6E4-984D-90C2-081B38E18BFB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'4 &amp; 2 mlh'!$I$4:$I$13</c:f>
              <c:numCache>
                <c:formatCode>General</c:formatCode>
                <c:ptCount val="10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</c:numCache>
            </c:numRef>
          </c:xVal>
          <c:yVal>
            <c:numRef>
              <c:f>'4 &amp; 2 mlh'!$L$4:$L$13</c:f>
              <c:numCache>
                <c:formatCode>0.000</c:formatCode>
                <c:ptCount val="10"/>
                <c:pt idx="0">
                  <c:v>0.78033137359700699</c:v>
                </c:pt>
                <c:pt idx="1">
                  <c:v>0.5098877605558525</c:v>
                </c:pt>
                <c:pt idx="2">
                  <c:v>0.48637092463923037</c:v>
                </c:pt>
                <c:pt idx="3">
                  <c:v>0.48530197755211119</c:v>
                </c:pt>
                <c:pt idx="4">
                  <c:v>0.47354355959380012</c:v>
                </c:pt>
                <c:pt idx="5">
                  <c:v>0.48637092463923037</c:v>
                </c:pt>
                <c:pt idx="6">
                  <c:v>0.42223409941207912</c:v>
                </c:pt>
                <c:pt idx="7">
                  <c:v>0.42116515232495993</c:v>
                </c:pt>
                <c:pt idx="8">
                  <c:v>0.41047568145376806</c:v>
                </c:pt>
                <c:pt idx="9">
                  <c:v>0.40085515766969537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6E4-984D-90C2-081B38E18B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61712"/>
        <c:axId val="21367520"/>
      </c:scatterChart>
      <c:valAx>
        <c:axId val="213617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67520"/>
        <c:crosses val="autoZero"/>
        <c:crossBetween val="midCat"/>
      </c:valAx>
      <c:valAx>
        <c:axId val="21367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617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2mL/h - MTP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'4 &amp; 2 mlh'!$I$15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'4 &amp; 2 mlh'!$L$15</c:f>
              <c:numCache>
                <c:formatCode>0.000</c:formatCode>
                <c:ptCount val="1"/>
                <c:pt idx="0">
                  <c:v>0.93206197854588801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FBF-DB41-B2DB-842FB6F7D39C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'4 &amp; 2 mlh'!$I$16:$I$28</c:f>
              <c:numCache>
                <c:formatCode>General</c:formatCode>
                <c:ptCount val="13"/>
                <c:pt idx="0">
                  <c:v>0</c:v>
                </c:pt>
                <c:pt idx="1">
                  <c:v>34.199999999999996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</c:numCache>
            </c:numRef>
          </c:xVal>
          <c:yVal>
            <c:numRef>
              <c:f>'4 &amp; 2 mlh'!$L$16:$L$28</c:f>
              <c:numCache>
                <c:formatCode>0.000</c:formatCode>
                <c:ptCount val="13"/>
                <c:pt idx="0">
                  <c:v>0.87604290822407627</c:v>
                </c:pt>
                <c:pt idx="1">
                  <c:v>0.48390941597139453</c:v>
                </c:pt>
                <c:pt idx="2">
                  <c:v>0.4231227651966627</c:v>
                </c:pt>
                <c:pt idx="3">
                  <c:v>0.40166865315852207</c:v>
                </c:pt>
                <c:pt idx="4">
                  <c:v>0.36471990464839094</c:v>
                </c:pt>
                <c:pt idx="5">
                  <c:v>0.34803337306317045</c:v>
                </c:pt>
                <c:pt idx="6">
                  <c:v>0.33849821215733017</c:v>
                </c:pt>
                <c:pt idx="7">
                  <c:v>0.3396901072705602</c:v>
                </c:pt>
                <c:pt idx="8">
                  <c:v>0.3396901072705602</c:v>
                </c:pt>
                <c:pt idx="9">
                  <c:v>0.18593563766388557</c:v>
                </c:pt>
                <c:pt idx="10">
                  <c:v>0.29439809296781883</c:v>
                </c:pt>
                <c:pt idx="11">
                  <c:v>0.29082240762812872</c:v>
                </c:pt>
                <c:pt idx="12">
                  <c:v>0.32419547079856975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FBF-DB41-B2DB-842FB6F7D3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61712"/>
        <c:axId val="21367520"/>
      </c:scatterChart>
      <c:valAx>
        <c:axId val="213617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67520"/>
        <c:crosses val="autoZero"/>
        <c:crossBetween val="midCat"/>
      </c:valAx>
      <c:valAx>
        <c:axId val="21367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617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/>
              <a:t> 1 </a:t>
            </a:r>
            <a:r>
              <a:rPr lang="en-US"/>
              <a:t>mL/h - MTP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mlh'!$I$3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'1 mlh'!$L$3</c:f>
              <c:numCache>
                <c:formatCode>0.000</c:formatCode>
                <c:ptCount val="1"/>
                <c:pt idx="0">
                  <c:v>0.37544696066746125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CBC-7E4A-9B5A-C6694AED9680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'1 mlh'!$I$4:$I$10</c:f>
              <c:numCache>
                <c:formatCode>General</c:formatCode>
                <c:ptCount val="7"/>
                <c:pt idx="0">
                  <c:v>930</c:v>
                </c:pt>
                <c:pt idx="1">
                  <c:v>990</c:v>
                </c:pt>
                <c:pt idx="2">
                  <c:v>1050</c:v>
                </c:pt>
                <c:pt idx="3">
                  <c:v>1110</c:v>
                </c:pt>
                <c:pt idx="4">
                  <c:v>1170</c:v>
                </c:pt>
                <c:pt idx="5">
                  <c:v>1230</c:v>
                </c:pt>
                <c:pt idx="6">
                  <c:v>1290</c:v>
                </c:pt>
              </c:numCache>
            </c:numRef>
          </c:xVal>
          <c:yVal>
            <c:numRef>
              <c:f>'1 mlh'!$L$4:$L$10</c:f>
              <c:numCache>
                <c:formatCode>0.000</c:formatCode>
                <c:ptCount val="7"/>
                <c:pt idx="0">
                  <c:v>0.18474374255065554</c:v>
                </c:pt>
                <c:pt idx="1">
                  <c:v>0.18951132300357568</c:v>
                </c:pt>
                <c:pt idx="2">
                  <c:v>0.18831942789034564</c:v>
                </c:pt>
                <c:pt idx="3">
                  <c:v>0.18474374255065554</c:v>
                </c:pt>
                <c:pt idx="4">
                  <c:v>0.17044100119189512</c:v>
                </c:pt>
                <c:pt idx="5">
                  <c:v>0.18116805721096543</c:v>
                </c:pt>
                <c:pt idx="6">
                  <c:v>0.18712753277711561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CBC-7E4A-9B5A-C6694AED96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61712"/>
        <c:axId val="21367520"/>
      </c:scatterChart>
      <c:valAx>
        <c:axId val="213617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67520"/>
        <c:crosses val="autoZero"/>
        <c:crossBetween val="midCat"/>
      </c:valAx>
      <c:valAx>
        <c:axId val="21367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617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Exp 1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'Summary 2'!$A$15:$A$20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</c:numCache>
            </c:numRef>
          </c:xVal>
          <c:yVal>
            <c:numRef>
              <c:f>'Summary 2'!$B$15:$B$20</c:f>
              <c:numCache>
                <c:formatCode>0.000</c:formatCode>
                <c:ptCount val="6"/>
                <c:pt idx="0">
                  <c:v>0.21828908554572271</c:v>
                </c:pt>
                <c:pt idx="1">
                  <c:v>0.33923303834808261</c:v>
                </c:pt>
                <c:pt idx="2">
                  <c:v>0.47982708933717577</c:v>
                </c:pt>
                <c:pt idx="3">
                  <c:v>0.54317111459968603</c:v>
                </c:pt>
                <c:pt idx="4">
                  <c:v>0.58170445660672399</c:v>
                </c:pt>
                <c:pt idx="5">
                  <c:v>0.59757085020242917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58E-314B-8A7E-9443A8D01111}"/>
            </c:ext>
          </c:extLst>
        </c:ser>
        <c:ser>
          <c:idx val="1"/>
          <c:order val="1"/>
          <c:tx>
            <c:v>Exp 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'Summary 2'!$A$25:$A$30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</c:numCache>
            </c:numRef>
          </c:xVal>
          <c:yVal>
            <c:numRef>
              <c:f>'Summary 2'!$B$25:$B$30</c:f>
              <c:numCache>
                <c:formatCode>0.000</c:formatCode>
                <c:ptCount val="6"/>
                <c:pt idx="0">
                  <c:v>0.18474374255065554</c:v>
                </c:pt>
                <c:pt idx="1">
                  <c:v>0.32419547079856975</c:v>
                </c:pt>
                <c:pt idx="2">
                  <c:v>0.40085515766969537</c:v>
                </c:pt>
                <c:pt idx="3">
                  <c:v>0.56761090326028862</c:v>
                </c:pt>
                <c:pt idx="4">
                  <c:v>0.55737704918032782</c:v>
                </c:pt>
                <c:pt idx="5">
                  <c:v>0.57958751983077739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58E-314B-8A7E-9443A8D011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355232"/>
        <c:axId val="46320064"/>
      </c:scatterChart>
      <c:valAx>
        <c:axId val="463552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</a:t>
                </a:r>
                <a:r>
                  <a:rPr lang="en-US" baseline="0"/>
                  <a:t> (mL/h)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20064"/>
        <c:crosses val="autoZero"/>
        <c:crossBetween val="midCat"/>
      </c:valAx>
      <c:valAx>
        <c:axId val="46320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552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UV On - MTP Exp 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8"/>
          <c:order val="0"/>
          <c:tx>
            <c:v>10 mL/h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</a:schemeClr>
              </a:solidFill>
              <a:ln w="9525">
                <a:solidFill>
                  <a:schemeClr val="accent1">
                    <a:lumMod val="80000"/>
                  </a:schemeClr>
                </a:solidFill>
              </a:ln>
              <a:effectLst/>
            </c:spPr>
          </c:marker>
          <c:xVal>
            <c:numRef>
              <c:f>'10 8 6 mlh'!$I$6:$I$14</c:f>
              <c:numCache>
                <c:formatCode>General</c:formatCode>
                <c:ptCount val="9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</c:numCache>
            </c:numRef>
          </c:xVal>
          <c:yVal>
            <c:numRef>
              <c:f>'10 8 6 mlh'!$L$6:$L$14</c:f>
              <c:numCache>
                <c:formatCode>0.000</c:formatCode>
                <c:ptCount val="9"/>
                <c:pt idx="0">
                  <c:v>0.8365943945002644</c:v>
                </c:pt>
                <c:pt idx="1">
                  <c:v>0.58699101004759391</c:v>
                </c:pt>
                <c:pt idx="2">
                  <c:v>0.56478053939714434</c:v>
                </c:pt>
                <c:pt idx="3">
                  <c:v>0.57958751983077739</c:v>
                </c:pt>
                <c:pt idx="4">
                  <c:v>0.57747223691168692</c:v>
                </c:pt>
                <c:pt idx="5">
                  <c:v>0.52564780539397149</c:v>
                </c:pt>
                <c:pt idx="6">
                  <c:v>0.60179799048122684</c:v>
                </c:pt>
                <c:pt idx="7">
                  <c:v>0.59439450026441032</c:v>
                </c:pt>
                <c:pt idx="8">
                  <c:v>0.61660497091485988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E19-7043-AF25-67BBCF633C32}"/>
            </c:ext>
          </c:extLst>
        </c:ser>
        <c:ser>
          <c:idx val="0"/>
          <c:order val="1"/>
          <c:tx>
            <c:v>8 mL/h 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'10 8 6 mlh'!$I$16:$I$21</c:f>
              <c:numCache>
                <c:formatCode>General</c:formatCode>
                <c:ptCount val="6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</c:numCache>
            </c:numRef>
          </c:xVal>
          <c:yVal>
            <c:numRef>
              <c:f>'10 8 6 mlh'!$L$16:$L$21</c:f>
              <c:numCache>
                <c:formatCode>0.000</c:formatCode>
                <c:ptCount val="6"/>
                <c:pt idx="0">
                  <c:v>0.75832892649391859</c:v>
                </c:pt>
                <c:pt idx="1">
                  <c:v>0.55737704918032782</c:v>
                </c:pt>
                <c:pt idx="2">
                  <c:v>0.5563194077207827</c:v>
                </c:pt>
                <c:pt idx="3">
                  <c:v>0.55843469063987305</c:v>
                </c:pt>
                <c:pt idx="4">
                  <c:v>0.57429931253305133</c:v>
                </c:pt>
                <c:pt idx="5">
                  <c:v>0.52035959809624532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E19-7043-AF25-67BBCF633C32}"/>
            </c:ext>
          </c:extLst>
        </c:ser>
        <c:ser>
          <c:idx val="1"/>
          <c:order val="2"/>
          <c:tx>
            <c:v>6 mL/h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'10 8 6 mlh'!$I$24:$I$30</c:f>
              <c:numCache>
                <c:formatCode>General</c:formatCode>
                <c:ptCount val="7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95</c:v>
                </c:pt>
                <c:pt idx="4">
                  <c:v>130</c:v>
                </c:pt>
                <c:pt idx="5">
                  <c:v>150</c:v>
                </c:pt>
                <c:pt idx="6">
                  <c:v>180</c:v>
                </c:pt>
              </c:numCache>
            </c:numRef>
          </c:xVal>
          <c:yVal>
            <c:numRef>
              <c:f>'10 8 6 mlh'!$L$24:$L$30</c:f>
              <c:numCache>
                <c:formatCode>0.000</c:formatCode>
                <c:ptCount val="7"/>
                <c:pt idx="0">
                  <c:v>0.98770710849812937</c:v>
                </c:pt>
                <c:pt idx="1">
                  <c:v>0.65205772314270438</c:v>
                </c:pt>
                <c:pt idx="2">
                  <c:v>0.61036878674505612</c:v>
                </c:pt>
                <c:pt idx="3">
                  <c:v>0.60181721004810262</c:v>
                </c:pt>
                <c:pt idx="4">
                  <c:v>0.56761090326028862</c:v>
                </c:pt>
                <c:pt idx="5">
                  <c:v>0.5783003741314805</c:v>
                </c:pt>
                <c:pt idx="6">
                  <c:v>0.56333511491181187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E19-7043-AF25-67BBCF633C32}"/>
            </c:ext>
          </c:extLst>
        </c:ser>
        <c:ser>
          <c:idx val="2"/>
          <c:order val="3"/>
          <c:tx>
            <c:v>4 mL/h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'4 &amp; 2 mlh'!$I$4:$I$13</c:f>
              <c:numCache>
                <c:formatCode>General</c:formatCode>
                <c:ptCount val="10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</c:numCache>
            </c:numRef>
          </c:xVal>
          <c:yVal>
            <c:numRef>
              <c:f>'4 &amp; 2 mlh'!$L$4:$L$13</c:f>
              <c:numCache>
                <c:formatCode>0.000</c:formatCode>
                <c:ptCount val="10"/>
                <c:pt idx="0">
                  <c:v>0.78033137359700699</c:v>
                </c:pt>
                <c:pt idx="1">
                  <c:v>0.5098877605558525</c:v>
                </c:pt>
                <c:pt idx="2">
                  <c:v>0.48637092463923037</c:v>
                </c:pt>
                <c:pt idx="3">
                  <c:v>0.48530197755211119</c:v>
                </c:pt>
                <c:pt idx="4">
                  <c:v>0.47354355959380012</c:v>
                </c:pt>
                <c:pt idx="5">
                  <c:v>0.48637092463923037</c:v>
                </c:pt>
                <c:pt idx="6">
                  <c:v>0.42223409941207912</c:v>
                </c:pt>
                <c:pt idx="7">
                  <c:v>0.42116515232495993</c:v>
                </c:pt>
                <c:pt idx="8">
                  <c:v>0.41047568145376806</c:v>
                </c:pt>
                <c:pt idx="9">
                  <c:v>0.40085515766969537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E19-7043-AF25-67BBCF633C32}"/>
            </c:ext>
          </c:extLst>
        </c:ser>
        <c:ser>
          <c:idx val="3"/>
          <c:order val="4"/>
          <c:tx>
            <c:v>2 mL/h 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'4 &amp; 2 mlh'!$I$16:$I$28</c:f>
              <c:numCache>
                <c:formatCode>General</c:formatCode>
                <c:ptCount val="13"/>
                <c:pt idx="0">
                  <c:v>0</c:v>
                </c:pt>
                <c:pt idx="1">
                  <c:v>34.199999999999996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</c:numCache>
            </c:numRef>
          </c:xVal>
          <c:yVal>
            <c:numRef>
              <c:f>'4 &amp; 2 mlh'!$L$16:$L$28</c:f>
              <c:numCache>
                <c:formatCode>0.000</c:formatCode>
                <c:ptCount val="13"/>
                <c:pt idx="0">
                  <c:v>0.87604290822407627</c:v>
                </c:pt>
                <c:pt idx="1">
                  <c:v>0.48390941597139453</c:v>
                </c:pt>
                <c:pt idx="2">
                  <c:v>0.4231227651966627</c:v>
                </c:pt>
                <c:pt idx="3">
                  <c:v>0.40166865315852207</c:v>
                </c:pt>
                <c:pt idx="4">
                  <c:v>0.36471990464839094</c:v>
                </c:pt>
                <c:pt idx="5">
                  <c:v>0.34803337306317045</c:v>
                </c:pt>
                <c:pt idx="6">
                  <c:v>0.33849821215733017</c:v>
                </c:pt>
                <c:pt idx="7">
                  <c:v>0.3396901072705602</c:v>
                </c:pt>
                <c:pt idx="8">
                  <c:v>0.3396901072705602</c:v>
                </c:pt>
                <c:pt idx="9">
                  <c:v>0.18593563766388557</c:v>
                </c:pt>
                <c:pt idx="10">
                  <c:v>0.29439809296781883</c:v>
                </c:pt>
                <c:pt idx="11">
                  <c:v>0.29082240762812872</c:v>
                </c:pt>
                <c:pt idx="12">
                  <c:v>0.32419547079856975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E19-7043-AF25-67BBCF633C32}"/>
            </c:ext>
          </c:extLst>
        </c:ser>
        <c:ser>
          <c:idx val="4"/>
          <c:order val="5"/>
          <c:tx>
            <c:v>1 mL/h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'1 mlh'!$I$3:$I$10</c:f>
              <c:numCache>
                <c:formatCode>General</c:formatCode>
                <c:ptCount val="8"/>
                <c:pt idx="0">
                  <c:v>0</c:v>
                </c:pt>
                <c:pt idx="1">
                  <c:v>930</c:v>
                </c:pt>
                <c:pt idx="2">
                  <c:v>990</c:v>
                </c:pt>
                <c:pt idx="3">
                  <c:v>1050</c:v>
                </c:pt>
                <c:pt idx="4">
                  <c:v>1110</c:v>
                </c:pt>
                <c:pt idx="5">
                  <c:v>1170</c:v>
                </c:pt>
                <c:pt idx="6">
                  <c:v>1230</c:v>
                </c:pt>
                <c:pt idx="7">
                  <c:v>1290</c:v>
                </c:pt>
              </c:numCache>
            </c:numRef>
          </c:xVal>
          <c:yVal>
            <c:numRef>
              <c:f>'1 mlh'!$L$3:$L$10</c:f>
              <c:numCache>
                <c:formatCode>0.000</c:formatCode>
                <c:ptCount val="8"/>
                <c:pt idx="0">
                  <c:v>0.37544696066746125</c:v>
                </c:pt>
                <c:pt idx="1">
                  <c:v>0.18474374255065554</c:v>
                </c:pt>
                <c:pt idx="2">
                  <c:v>0.18951132300357568</c:v>
                </c:pt>
                <c:pt idx="3">
                  <c:v>0.18831942789034564</c:v>
                </c:pt>
                <c:pt idx="4">
                  <c:v>0.18474374255065554</c:v>
                </c:pt>
                <c:pt idx="5">
                  <c:v>0.17044100119189512</c:v>
                </c:pt>
                <c:pt idx="6">
                  <c:v>0.18116805721096543</c:v>
                </c:pt>
                <c:pt idx="7">
                  <c:v>0.18712753277711561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5E19-7043-AF25-67BBCF633C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8643999"/>
        <c:axId val="618645679"/>
      </c:scatterChart>
      <c:valAx>
        <c:axId val="61864399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8645679"/>
        <c:crosses val="autoZero"/>
        <c:crossBetween val="midCat"/>
      </c:valAx>
      <c:valAx>
        <c:axId val="6186456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864399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UV On - MTP Exp 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8"/>
          <c:order val="0"/>
          <c:tx>
            <c:v>10 mL/h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</a:schemeClr>
              </a:solidFill>
              <a:ln w="9525">
                <a:solidFill>
                  <a:schemeClr val="accent1">
                    <a:lumMod val="80000"/>
                  </a:schemeClr>
                </a:solidFill>
              </a:ln>
              <a:effectLst/>
            </c:spPr>
          </c:marker>
          <c:xVal>
            <c:numRef>
              <c:f>'10 8 6 mlh'!$I$6:$I$14</c:f>
              <c:numCache>
                <c:formatCode>General</c:formatCode>
                <c:ptCount val="9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</c:numCache>
            </c:numRef>
          </c:xVal>
          <c:yVal>
            <c:numRef>
              <c:f>'10 8 6 mlh'!$L$6:$L$14</c:f>
              <c:numCache>
                <c:formatCode>0.000</c:formatCode>
                <c:ptCount val="9"/>
                <c:pt idx="0">
                  <c:v>0.8365943945002644</c:v>
                </c:pt>
                <c:pt idx="1">
                  <c:v>0.58699101004759391</c:v>
                </c:pt>
                <c:pt idx="2">
                  <c:v>0.56478053939714434</c:v>
                </c:pt>
                <c:pt idx="3">
                  <c:v>0.57958751983077739</c:v>
                </c:pt>
                <c:pt idx="4">
                  <c:v>0.57747223691168692</c:v>
                </c:pt>
                <c:pt idx="5">
                  <c:v>0.52564780539397149</c:v>
                </c:pt>
                <c:pt idx="6">
                  <c:v>0.60179799048122684</c:v>
                </c:pt>
                <c:pt idx="7">
                  <c:v>0.59439450026441032</c:v>
                </c:pt>
                <c:pt idx="8">
                  <c:v>0.61660497091485988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9C2-9F41-8F86-2FB01123E23D}"/>
            </c:ext>
          </c:extLst>
        </c:ser>
        <c:ser>
          <c:idx val="1"/>
          <c:order val="1"/>
          <c:tx>
            <c:v>6 mL/h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'10 8 6 mlh'!$I$24:$I$30</c:f>
              <c:numCache>
                <c:formatCode>General</c:formatCode>
                <c:ptCount val="7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95</c:v>
                </c:pt>
                <c:pt idx="4">
                  <c:v>130</c:v>
                </c:pt>
                <c:pt idx="5">
                  <c:v>150</c:v>
                </c:pt>
                <c:pt idx="6">
                  <c:v>180</c:v>
                </c:pt>
              </c:numCache>
            </c:numRef>
          </c:xVal>
          <c:yVal>
            <c:numRef>
              <c:f>'10 8 6 mlh'!$L$24:$L$30</c:f>
              <c:numCache>
                <c:formatCode>0.000</c:formatCode>
                <c:ptCount val="7"/>
                <c:pt idx="0">
                  <c:v>0.98770710849812937</c:v>
                </c:pt>
                <c:pt idx="1">
                  <c:v>0.65205772314270438</c:v>
                </c:pt>
                <c:pt idx="2">
                  <c:v>0.61036878674505612</c:v>
                </c:pt>
                <c:pt idx="3">
                  <c:v>0.60181721004810262</c:v>
                </c:pt>
                <c:pt idx="4">
                  <c:v>0.56761090326028862</c:v>
                </c:pt>
                <c:pt idx="5">
                  <c:v>0.5783003741314805</c:v>
                </c:pt>
                <c:pt idx="6">
                  <c:v>0.56333511491181187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9C2-9F41-8F86-2FB01123E23D}"/>
            </c:ext>
          </c:extLst>
        </c:ser>
        <c:ser>
          <c:idx val="2"/>
          <c:order val="2"/>
          <c:tx>
            <c:v>4 mL/h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'4 &amp; 2 mlh'!$I$4:$I$13</c:f>
              <c:numCache>
                <c:formatCode>General</c:formatCode>
                <c:ptCount val="10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</c:numCache>
            </c:numRef>
          </c:xVal>
          <c:yVal>
            <c:numRef>
              <c:f>'4 &amp; 2 mlh'!$L$4:$L$13</c:f>
              <c:numCache>
                <c:formatCode>0.000</c:formatCode>
                <c:ptCount val="10"/>
                <c:pt idx="0">
                  <c:v>0.78033137359700699</c:v>
                </c:pt>
                <c:pt idx="1">
                  <c:v>0.5098877605558525</c:v>
                </c:pt>
                <c:pt idx="2">
                  <c:v>0.48637092463923037</c:v>
                </c:pt>
                <c:pt idx="3">
                  <c:v>0.48530197755211119</c:v>
                </c:pt>
                <c:pt idx="4">
                  <c:v>0.47354355959380012</c:v>
                </c:pt>
                <c:pt idx="5">
                  <c:v>0.48637092463923037</c:v>
                </c:pt>
                <c:pt idx="6">
                  <c:v>0.42223409941207912</c:v>
                </c:pt>
                <c:pt idx="7">
                  <c:v>0.42116515232495993</c:v>
                </c:pt>
                <c:pt idx="8">
                  <c:v>0.41047568145376806</c:v>
                </c:pt>
                <c:pt idx="9">
                  <c:v>0.40085515766969537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9C2-9F41-8F86-2FB01123E23D}"/>
            </c:ext>
          </c:extLst>
        </c:ser>
        <c:ser>
          <c:idx val="3"/>
          <c:order val="3"/>
          <c:tx>
            <c:v>2 mL/h 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'4 &amp; 2 mlh'!$I$16:$I$28</c:f>
              <c:numCache>
                <c:formatCode>General</c:formatCode>
                <c:ptCount val="13"/>
                <c:pt idx="0">
                  <c:v>0</c:v>
                </c:pt>
                <c:pt idx="1">
                  <c:v>34.199999999999996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</c:numCache>
            </c:numRef>
          </c:xVal>
          <c:yVal>
            <c:numRef>
              <c:f>'4 &amp; 2 mlh'!$L$16:$L$28</c:f>
              <c:numCache>
                <c:formatCode>0.000</c:formatCode>
                <c:ptCount val="13"/>
                <c:pt idx="0">
                  <c:v>0.87604290822407627</c:v>
                </c:pt>
                <c:pt idx="1">
                  <c:v>0.48390941597139453</c:v>
                </c:pt>
                <c:pt idx="2">
                  <c:v>0.4231227651966627</c:v>
                </c:pt>
                <c:pt idx="3">
                  <c:v>0.40166865315852207</c:v>
                </c:pt>
                <c:pt idx="4">
                  <c:v>0.36471990464839094</c:v>
                </c:pt>
                <c:pt idx="5">
                  <c:v>0.34803337306317045</c:v>
                </c:pt>
                <c:pt idx="6">
                  <c:v>0.33849821215733017</c:v>
                </c:pt>
                <c:pt idx="7">
                  <c:v>0.3396901072705602</c:v>
                </c:pt>
                <c:pt idx="8">
                  <c:v>0.3396901072705602</c:v>
                </c:pt>
                <c:pt idx="9">
                  <c:v>0.18593563766388557</c:v>
                </c:pt>
                <c:pt idx="10">
                  <c:v>0.29439809296781883</c:v>
                </c:pt>
                <c:pt idx="11">
                  <c:v>0.29082240762812872</c:v>
                </c:pt>
                <c:pt idx="12">
                  <c:v>0.32419547079856975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9C2-9F41-8F86-2FB01123E2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8643999"/>
        <c:axId val="618645679"/>
      </c:scatterChart>
      <c:valAx>
        <c:axId val="618643999"/>
        <c:scaling>
          <c:orientation val="minMax"/>
          <c:max val="6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8645679"/>
        <c:crosses val="autoZero"/>
        <c:crossBetween val="midCat"/>
      </c:valAx>
      <c:valAx>
        <c:axId val="6186456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864399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273050</xdr:colOff>
      <xdr:row>0</xdr:row>
      <xdr:rowOff>0</xdr:rowOff>
    </xdr:from>
    <xdr:to>
      <xdr:col>20</xdr:col>
      <xdr:colOff>133350</xdr:colOff>
      <xdr:row>13</xdr:row>
      <xdr:rowOff>114300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8884FA4-3919-E447-BADA-4391A83FB86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241300</xdr:colOff>
      <xdr:row>13</xdr:row>
      <xdr:rowOff>177800</xdr:rowOff>
    </xdr:from>
    <xdr:to>
      <xdr:col>20</xdr:col>
      <xdr:colOff>101600</xdr:colOff>
      <xdr:row>27</xdr:row>
      <xdr:rowOff>76200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1131A58-90B3-0944-9700-3F6AFE7205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0</xdr:colOff>
      <xdr:row>28</xdr:row>
      <xdr:rowOff>0</xdr:rowOff>
    </xdr:from>
    <xdr:to>
      <xdr:col>19</xdr:col>
      <xdr:colOff>533400</xdr:colOff>
      <xdr:row>42</xdr:row>
      <xdr:rowOff>50800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620B66E2-2F4F-B045-8B16-6FE08BA7C9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241300</xdr:colOff>
      <xdr:row>0</xdr:row>
      <xdr:rowOff>177800</xdr:rowOff>
    </xdr:from>
    <xdr:to>
      <xdr:col>20</xdr:col>
      <xdr:colOff>101600</xdr:colOff>
      <xdr:row>14</xdr:row>
      <xdr:rowOff>88900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797BB1F-256F-0A4E-B02C-7484814F99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203200</xdr:colOff>
      <xdr:row>14</xdr:row>
      <xdr:rowOff>177800</xdr:rowOff>
    </xdr:from>
    <xdr:to>
      <xdr:col>20</xdr:col>
      <xdr:colOff>63500</xdr:colOff>
      <xdr:row>28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5B153CF-4A3B-E245-B7E4-924A0CF193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215900</xdr:colOff>
      <xdr:row>0</xdr:row>
      <xdr:rowOff>177800</xdr:rowOff>
    </xdr:from>
    <xdr:to>
      <xdr:col>20</xdr:col>
      <xdr:colOff>76200</xdr:colOff>
      <xdr:row>14</xdr:row>
      <xdr:rowOff>139700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41BD0D9-0ACC-6B47-904C-3B97F13675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812800</xdr:colOff>
      <xdr:row>15</xdr:row>
      <xdr:rowOff>12700</xdr:rowOff>
    </xdr:from>
    <xdr:to>
      <xdr:col>15</xdr:col>
      <xdr:colOff>431800</xdr:colOff>
      <xdr:row>28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6828ED4-C7F1-B749-9AA5-A9BC60D9DC9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190500</xdr:colOff>
      <xdr:row>31</xdr:row>
      <xdr:rowOff>38100</xdr:rowOff>
    </xdr:from>
    <xdr:to>
      <xdr:col>12</xdr:col>
      <xdr:colOff>635000</xdr:colOff>
      <xdr:row>44</xdr:row>
      <xdr:rowOff>139700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9D8EBDD-DB79-804A-8E7E-5756EE6FF0A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0</xdr:colOff>
      <xdr:row>31</xdr:row>
      <xdr:rowOff>0</xdr:rowOff>
    </xdr:from>
    <xdr:to>
      <xdr:col>18</xdr:col>
      <xdr:colOff>444500</xdr:colOff>
      <xdr:row>44</xdr:row>
      <xdr:rowOff>101600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C11883C-E527-094D-9C4B-4D61B5DBC3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203200</xdr:colOff>
      <xdr:row>16</xdr:row>
      <xdr:rowOff>50800</xdr:rowOff>
    </xdr:from>
    <xdr:to>
      <xdr:col>5</xdr:col>
      <xdr:colOff>647700</xdr:colOff>
      <xdr:row>29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6FF85B8-4141-3B45-85AC-1A410FC5318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254000</xdr:colOff>
      <xdr:row>15</xdr:row>
      <xdr:rowOff>63500</xdr:rowOff>
    </xdr:from>
    <xdr:to>
      <xdr:col>11</xdr:col>
      <xdr:colOff>698500</xdr:colOff>
      <xdr:row>28</xdr:row>
      <xdr:rowOff>165100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86A1237-BB8C-FB45-ACFA-50C812729F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60347F-08D0-7A4F-9DB6-94E8C38581EF}">
  <dimension ref="A1:L324"/>
  <sheetViews>
    <sheetView workbookViewId="0">
      <selection activeCell="L6" activeCellId="2" sqref="I6 I6:I14 L6:L14"/>
    </sheetView>
  </sheetViews>
  <sheetFormatPr baseColWidth="10" defaultColWidth="8.83203125" defaultRowHeight="15"/>
  <cols>
    <col min="1" max="1" width="18.33203125" style="20" bestFit="1" customWidth="1"/>
    <col min="2" max="2" width="14" style="20" bestFit="1" customWidth="1"/>
    <col min="3" max="3" width="6.5" style="20" bestFit="1" customWidth="1"/>
    <col min="4" max="4" width="5.5" style="20" bestFit="1" customWidth="1"/>
    <col min="5" max="16384" width="8.83203125" style="19"/>
  </cols>
  <sheetData>
    <row r="1" spans="1:12" ht="16">
      <c r="A1" s="20" t="s">
        <v>77</v>
      </c>
      <c r="B1" s="21">
        <v>44349</v>
      </c>
      <c r="G1" s="22"/>
      <c r="H1" s="22"/>
      <c r="I1" s="22"/>
      <c r="J1" s="22"/>
      <c r="K1" s="22" t="s">
        <v>78</v>
      </c>
      <c r="L1" s="5">
        <f>'Summary 2'!B9</f>
        <v>945.5</v>
      </c>
    </row>
    <row r="2" spans="1:12">
      <c r="A2" s="20" t="s">
        <v>76</v>
      </c>
      <c r="B2" s="20" t="s">
        <v>75</v>
      </c>
      <c r="G2" s="23" t="s">
        <v>79</v>
      </c>
      <c r="H2" s="23" t="s">
        <v>14</v>
      </c>
      <c r="I2" s="22" t="s">
        <v>80</v>
      </c>
      <c r="J2" s="22" t="s">
        <v>81</v>
      </c>
      <c r="K2" s="22" t="s">
        <v>82</v>
      </c>
      <c r="L2" s="22" t="s">
        <v>15</v>
      </c>
    </row>
    <row r="3" spans="1:12" ht="16">
      <c r="A3" s="20" t="s">
        <v>74</v>
      </c>
      <c r="B3" s="20" t="s">
        <v>72</v>
      </c>
      <c r="G3" s="24" t="s">
        <v>83</v>
      </c>
      <c r="H3" s="24">
        <v>10</v>
      </c>
      <c r="I3" s="24">
        <v>30</v>
      </c>
      <c r="J3" s="24">
        <f>I3/60</f>
        <v>0.5</v>
      </c>
      <c r="K3" s="19">
        <f>C36</f>
        <v>935</v>
      </c>
      <c r="L3" s="25">
        <f t="shared" ref="L3:L21" si="0">K3/$L$1</f>
        <v>0.98889476467477522</v>
      </c>
    </row>
    <row r="4" spans="1:12" ht="16">
      <c r="A4" s="20" t="s">
        <v>73</v>
      </c>
      <c r="B4" s="20" t="s">
        <v>72</v>
      </c>
      <c r="G4" s="24" t="s">
        <v>83</v>
      </c>
      <c r="H4" s="24">
        <v>10</v>
      </c>
      <c r="I4" s="24">
        <v>60</v>
      </c>
      <c r="J4" s="24">
        <f t="shared" ref="J4:J30" si="1">I4/60</f>
        <v>1</v>
      </c>
      <c r="K4" s="19">
        <f>C44</f>
        <v>967</v>
      </c>
      <c r="L4" s="25">
        <f t="shared" si="0"/>
        <v>1.022739291380222</v>
      </c>
    </row>
    <row r="5" spans="1:12" ht="16">
      <c r="G5" s="24" t="s">
        <v>83</v>
      </c>
      <c r="H5" s="24">
        <v>10</v>
      </c>
      <c r="I5" s="24">
        <v>0</v>
      </c>
      <c r="J5" s="24">
        <f t="shared" si="1"/>
        <v>0</v>
      </c>
      <c r="K5" s="26">
        <f>C52</f>
        <v>959</v>
      </c>
      <c r="L5" s="25">
        <f t="shared" si="0"/>
        <v>1.0142781597038604</v>
      </c>
    </row>
    <row r="6" spans="1:12" ht="16">
      <c r="A6" s="20" t="s">
        <v>32</v>
      </c>
      <c r="B6" s="21">
        <v>44347</v>
      </c>
      <c r="G6" s="24" t="s">
        <v>84</v>
      </c>
      <c r="H6" s="24">
        <v>10</v>
      </c>
      <c r="I6" s="27">
        <v>0</v>
      </c>
      <c r="J6" s="24">
        <f t="shared" si="1"/>
        <v>0</v>
      </c>
      <c r="K6" s="26">
        <f>C60</f>
        <v>791</v>
      </c>
      <c r="L6" s="25">
        <f t="shared" si="0"/>
        <v>0.8365943945002644</v>
      </c>
    </row>
    <row r="7" spans="1:12" ht="16">
      <c r="A7" s="20" t="s">
        <v>31</v>
      </c>
      <c r="G7" s="24" t="s">
        <v>84</v>
      </c>
      <c r="H7" s="24">
        <v>10</v>
      </c>
      <c r="I7" s="27">
        <v>30</v>
      </c>
      <c r="J7" s="24">
        <f t="shared" si="1"/>
        <v>0.5</v>
      </c>
      <c r="K7" s="26">
        <f>C68</f>
        <v>555</v>
      </c>
      <c r="L7" s="25">
        <f t="shared" si="0"/>
        <v>0.58699101004759391</v>
      </c>
    </row>
    <row r="8" spans="1:12" ht="16">
      <c r="A8" s="20" t="s">
        <v>30</v>
      </c>
      <c r="B8" s="20" t="s">
        <v>29</v>
      </c>
      <c r="G8" s="24" t="s">
        <v>84</v>
      </c>
      <c r="H8" s="24">
        <v>10</v>
      </c>
      <c r="I8" s="27">
        <v>60</v>
      </c>
      <c r="J8" s="24">
        <f t="shared" si="1"/>
        <v>1</v>
      </c>
      <c r="K8" s="19">
        <f>C76</f>
        <v>534</v>
      </c>
      <c r="L8" s="25">
        <f t="shared" si="0"/>
        <v>0.56478053939714434</v>
      </c>
    </row>
    <row r="9" spans="1:12" ht="16">
      <c r="A9" s="20" t="s">
        <v>28</v>
      </c>
      <c r="B9" s="20" t="s">
        <v>71</v>
      </c>
      <c r="G9" s="24" t="s">
        <v>84</v>
      </c>
      <c r="H9" s="24">
        <v>10</v>
      </c>
      <c r="I9" s="28">
        <v>90</v>
      </c>
      <c r="J9" s="24">
        <f t="shared" si="1"/>
        <v>1.5</v>
      </c>
      <c r="K9" s="19">
        <f>C84</f>
        <v>548</v>
      </c>
      <c r="L9" s="58">
        <f t="shared" si="0"/>
        <v>0.57958751983077739</v>
      </c>
    </row>
    <row r="10" spans="1:12" ht="16">
      <c r="G10" s="24" t="s">
        <v>84</v>
      </c>
      <c r="H10" s="24">
        <v>10</v>
      </c>
      <c r="I10" s="27">
        <v>120</v>
      </c>
      <c r="J10" s="24">
        <f t="shared" si="1"/>
        <v>2</v>
      </c>
      <c r="K10" s="19">
        <f>C92</f>
        <v>546</v>
      </c>
      <c r="L10" s="25">
        <f t="shared" si="0"/>
        <v>0.57747223691168692</v>
      </c>
    </row>
    <row r="11" spans="1:12" ht="16">
      <c r="A11" s="20" t="s">
        <v>26</v>
      </c>
      <c r="B11" s="20" t="s">
        <v>25</v>
      </c>
      <c r="C11" s="20" t="s">
        <v>24</v>
      </c>
      <c r="D11" s="20" t="s">
        <v>23</v>
      </c>
      <c r="G11" s="24" t="s">
        <v>84</v>
      </c>
      <c r="H11" s="24">
        <v>10</v>
      </c>
      <c r="I11" s="27">
        <v>150</v>
      </c>
      <c r="J11" s="24">
        <f t="shared" si="1"/>
        <v>2.5</v>
      </c>
      <c r="K11" s="19">
        <f>C100</f>
        <v>497</v>
      </c>
      <c r="L11" s="25">
        <f t="shared" si="0"/>
        <v>0.52564780539397149</v>
      </c>
    </row>
    <row r="12" spans="1:12" ht="16">
      <c r="A12" s="20" t="s">
        <v>22</v>
      </c>
      <c r="B12" s="20" t="s">
        <v>22</v>
      </c>
      <c r="C12" s="20">
        <v>144</v>
      </c>
      <c r="D12" s="20" t="s">
        <v>21</v>
      </c>
      <c r="G12" s="24" t="s">
        <v>84</v>
      </c>
      <c r="H12" s="24">
        <v>10</v>
      </c>
      <c r="I12" s="27">
        <v>180</v>
      </c>
      <c r="J12" s="24">
        <f>I12/60</f>
        <v>3</v>
      </c>
      <c r="K12" s="19">
        <f>C108</f>
        <v>569</v>
      </c>
      <c r="L12" s="25">
        <f t="shared" si="0"/>
        <v>0.60179799048122684</v>
      </c>
    </row>
    <row r="13" spans="1:12" ht="16">
      <c r="G13" s="24" t="s">
        <v>84</v>
      </c>
      <c r="H13" s="24">
        <v>10</v>
      </c>
      <c r="I13" s="27">
        <v>210</v>
      </c>
      <c r="J13" s="24">
        <f t="shared" si="1"/>
        <v>3.5</v>
      </c>
      <c r="K13" s="19">
        <f>C116</f>
        <v>562</v>
      </c>
      <c r="L13" s="25">
        <f t="shared" si="0"/>
        <v>0.59439450026441032</v>
      </c>
    </row>
    <row r="14" spans="1:12" ht="16">
      <c r="A14" s="20" t="s">
        <v>32</v>
      </c>
      <c r="B14" s="21">
        <v>44347</v>
      </c>
      <c r="G14" s="24" t="s">
        <v>84</v>
      </c>
      <c r="H14" s="24">
        <v>10</v>
      </c>
      <c r="I14" s="27">
        <v>240</v>
      </c>
      <c r="J14" s="24">
        <f t="shared" si="1"/>
        <v>4</v>
      </c>
      <c r="K14" s="19">
        <f>C124</f>
        <v>583</v>
      </c>
      <c r="L14" s="25">
        <f t="shared" si="0"/>
        <v>0.61660497091485988</v>
      </c>
    </row>
    <row r="15" spans="1:12" ht="16">
      <c r="A15" s="20" t="s">
        <v>31</v>
      </c>
      <c r="G15" s="34" t="s">
        <v>83</v>
      </c>
      <c r="H15" s="34">
        <v>8</v>
      </c>
      <c r="I15" s="34">
        <v>0</v>
      </c>
      <c r="J15" s="34">
        <f t="shared" si="1"/>
        <v>0</v>
      </c>
      <c r="K15" s="35">
        <f>C132</f>
        <v>818</v>
      </c>
      <c r="L15" s="36">
        <f t="shared" si="0"/>
        <v>0.86515071390798515</v>
      </c>
    </row>
    <row r="16" spans="1:12" ht="16">
      <c r="A16" s="20" t="s">
        <v>30</v>
      </c>
      <c r="B16" s="20" t="s">
        <v>29</v>
      </c>
      <c r="G16" s="24" t="s">
        <v>84</v>
      </c>
      <c r="H16" s="24">
        <v>8</v>
      </c>
      <c r="I16" s="27">
        <v>0</v>
      </c>
      <c r="J16" s="24">
        <f t="shared" si="1"/>
        <v>0</v>
      </c>
      <c r="K16" s="19">
        <f>C140</f>
        <v>717</v>
      </c>
      <c r="L16" s="25">
        <f t="shared" si="0"/>
        <v>0.75832892649391859</v>
      </c>
    </row>
    <row r="17" spans="1:12" ht="16">
      <c r="A17" s="20" t="s">
        <v>28</v>
      </c>
      <c r="B17" s="20" t="s">
        <v>70</v>
      </c>
      <c r="G17" s="24" t="s">
        <v>84</v>
      </c>
      <c r="H17" s="24">
        <v>8</v>
      </c>
      <c r="I17" s="28">
        <v>30</v>
      </c>
      <c r="J17" s="24">
        <f t="shared" si="1"/>
        <v>0.5</v>
      </c>
      <c r="K17" s="19">
        <f>C148</f>
        <v>527</v>
      </c>
      <c r="L17" s="58">
        <f t="shared" si="0"/>
        <v>0.55737704918032782</v>
      </c>
    </row>
    <row r="18" spans="1:12" ht="16">
      <c r="G18" s="24" t="s">
        <v>84</v>
      </c>
      <c r="H18" s="24">
        <v>8</v>
      </c>
      <c r="I18" s="27">
        <v>60</v>
      </c>
      <c r="J18" s="24">
        <f t="shared" si="1"/>
        <v>1</v>
      </c>
      <c r="K18" s="19">
        <f>C156</f>
        <v>526</v>
      </c>
      <c r="L18" s="25">
        <f t="shared" si="0"/>
        <v>0.5563194077207827</v>
      </c>
    </row>
    <row r="19" spans="1:12" ht="16">
      <c r="A19" s="20" t="s">
        <v>26</v>
      </c>
      <c r="B19" s="20" t="s">
        <v>25</v>
      </c>
      <c r="C19" s="20" t="s">
        <v>24</v>
      </c>
      <c r="D19" s="20" t="s">
        <v>23</v>
      </c>
      <c r="G19" s="24" t="s">
        <v>84</v>
      </c>
      <c r="H19" s="24">
        <v>8</v>
      </c>
      <c r="I19" s="27">
        <v>90</v>
      </c>
      <c r="J19" s="24">
        <f t="shared" si="1"/>
        <v>1.5</v>
      </c>
      <c r="K19" s="19">
        <f>C164</f>
        <v>528</v>
      </c>
      <c r="L19" s="25">
        <f t="shared" si="0"/>
        <v>0.55843469063987305</v>
      </c>
    </row>
    <row r="20" spans="1:12" ht="16">
      <c r="A20" s="20" t="s">
        <v>22</v>
      </c>
      <c r="B20" s="20" t="s">
        <v>22</v>
      </c>
      <c r="C20" s="20">
        <v>953</v>
      </c>
      <c r="D20" s="20" t="s">
        <v>21</v>
      </c>
      <c r="G20" s="24" t="s">
        <v>84</v>
      </c>
      <c r="H20" s="24">
        <v>8</v>
      </c>
      <c r="I20" s="27">
        <v>120</v>
      </c>
      <c r="J20" s="24">
        <f t="shared" si="1"/>
        <v>2</v>
      </c>
      <c r="K20" s="19">
        <f>C172</f>
        <v>543</v>
      </c>
      <c r="L20" s="25">
        <f t="shared" si="0"/>
        <v>0.57429931253305133</v>
      </c>
    </row>
    <row r="21" spans="1:12" ht="16">
      <c r="G21" s="24" t="s">
        <v>84</v>
      </c>
      <c r="H21" s="24">
        <v>8</v>
      </c>
      <c r="I21" s="27">
        <v>150</v>
      </c>
      <c r="J21" s="24">
        <f t="shared" si="1"/>
        <v>2.5</v>
      </c>
      <c r="K21" s="19">
        <f>C180</f>
        <v>492</v>
      </c>
      <c r="L21" s="25">
        <f t="shared" si="0"/>
        <v>0.52035959809624532</v>
      </c>
    </row>
    <row r="22" spans="1:12" ht="16">
      <c r="A22" s="20" t="s">
        <v>32</v>
      </c>
      <c r="B22" s="21">
        <v>44347</v>
      </c>
      <c r="J22" s="24"/>
      <c r="K22" s="22" t="s">
        <v>78</v>
      </c>
      <c r="L22" s="5">
        <f>'Summary 2'!E9</f>
        <v>935.5</v>
      </c>
    </row>
    <row r="23" spans="1:12" ht="16">
      <c r="A23" s="20" t="s">
        <v>31</v>
      </c>
      <c r="G23" s="24" t="s">
        <v>83</v>
      </c>
      <c r="H23" s="24">
        <v>6</v>
      </c>
      <c r="I23" s="24">
        <v>0</v>
      </c>
      <c r="J23" s="32">
        <f t="shared" si="1"/>
        <v>0</v>
      </c>
      <c r="K23" s="19">
        <f>C204</f>
        <v>966</v>
      </c>
      <c r="L23" s="25">
        <f>K23/$L$22</f>
        <v>1.0326028861571352</v>
      </c>
    </row>
    <row r="24" spans="1:12" ht="16">
      <c r="A24" s="20" t="s">
        <v>30</v>
      </c>
      <c r="B24" s="20" t="s">
        <v>29</v>
      </c>
      <c r="G24" s="24" t="s">
        <v>84</v>
      </c>
      <c r="H24" s="24">
        <v>6</v>
      </c>
      <c r="I24" s="27">
        <v>0</v>
      </c>
      <c r="J24" s="32">
        <f t="shared" si="1"/>
        <v>0</v>
      </c>
      <c r="K24" s="19">
        <f>C212</f>
        <v>924</v>
      </c>
      <c r="L24" s="25">
        <f t="shared" ref="L24:L30" si="2">K24/$L$22</f>
        <v>0.98770710849812937</v>
      </c>
    </row>
    <row r="25" spans="1:12" ht="16">
      <c r="A25" s="20" t="s">
        <v>28</v>
      </c>
      <c r="B25" s="20" t="s">
        <v>69</v>
      </c>
      <c r="G25" s="24" t="s">
        <v>84</v>
      </c>
      <c r="H25" s="24">
        <v>6</v>
      </c>
      <c r="I25" s="27">
        <v>30</v>
      </c>
      <c r="J25" s="33">
        <f t="shared" si="1"/>
        <v>0.5</v>
      </c>
      <c r="K25" s="19">
        <f>C220</f>
        <v>610</v>
      </c>
      <c r="L25" s="25">
        <f>K25/$L$22</f>
        <v>0.65205772314270438</v>
      </c>
    </row>
    <row r="26" spans="1:12" ht="16">
      <c r="G26" s="24" t="s">
        <v>84</v>
      </c>
      <c r="H26" s="24">
        <v>6</v>
      </c>
      <c r="I26" s="27">
        <v>60</v>
      </c>
      <c r="J26" s="33">
        <f t="shared" si="1"/>
        <v>1</v>
      </c>
      <c r="K26" s="19">
        <f>C228</f>
        <v>571</v>
      </c>
      <c r="L26" s="25">
        <f t="shared" si="2"/>
        <v>0.61036878674505612</v>
      </c>
    </row>
    <row r="27" spans="1:12" ht="16">
      <c r="A27" s="20" t="s">
        <v>26</v>
      </c>
      <c r="B27" s="20" t="s">
        <v>25</v>
      </c>
      <c r="C27" s="20" t="s">
        <v>24</v>
      </c>
      <c r="D27" s="20" t="s">
        <v>23</v>
      </c>
      <c r="G27" s="24" t="s">
        <v>84</v>
      </c>
      <c r="H27" s="24">
        <v>6</v>
      </c>
      <c r="I27" s="27">
        <v>95</v>
      </c>
      <c r="J27" s="33">
        <f t="shared" si="1"/>
        <v>1.5833333333333333</v>
      </c>
      <c r="K27" s="19">
        <f>C236</f>
        <v>563</v>
      </c>
      <c r="L27" s="25">
        <f t="shared" si="2"/>
        <v>0.60181721004810262</v>
      </c>
    </row>
    <row r="28" spans="1:12" ht="16">
      <c r="A28" s="20" t="s">
        <v>22</v>
      </c>
      <c r="B28" s="20" t="s">
        <v>22</v>
      </c>
      <c r="C28" s="20">
        <v>938</v>
      </c>
      <c r="D28" s="20" t="s">
        <v>21</v>
      </c>
      <c r="G28" s="24" t="s">
        <v>84</v>
      </c>
      <c r="H28" s="24">
        <v>6</v>
      </c>
      <c r="I28" s="28">
        <v>130</v>
      </c>
      <c r="J28" s="33">
        <f t="shared" si="1"/>
        <v>2.1666666666666665</v>
      </c>
      <c r="K28" s="19">
        <f>C244</f>
        <v>531</v>
      </c>
      <c r="L28" s="25">
        <f t="shared" si="2"/>
        <v>0.56761090326028862</v>
      </c>
    </row>
    <row r="29" spans="1:12" ht="16">
      <c r="G29" s="24" t="s">
        <v>84</v>
      </c>
      <c r="H29" s="24">
        <v>6</v>
      </c>
      <c r="I29" s="27">
        <v>150</v>
      </c>
      <c r="J29" s="33">
        <f t="shared" si="1"/>
        <v>2.5</v>
      </c>
      <c r="K29" s="19">
        <f>C252</f>
        <v>541</v>
      </c>
      <c r="L29" s="25">
        <f t="shared" si="2"/>
        <v>0.5783003741314805</v>
      </c>
    </row>
    <row r="30" spans="1:12" ht="16">
      <c r="A30" s="20" t="s">
        <v>32</v>
      </c>
      <c r="B30" s="21">
        <v>44347</v>
      </c>
      <c r="G30" s="24" t="s">
        <v>84</v>
      </c>
      <c r="H30" s="24">
        <v>6</v>
      </c>
      <c r="I30" s="27">
        <v>180</v>
      </c>
      <c r="J30" s="33">
        <f t="shared" si="1"/>
        <v>3</v>
      </c>
      <c r="K30" s="19">
        <f>C260</f>
        <v>527</v>
      </c>
      <c r="L30" s="25">
        <f t="shared" si="2"/>
        <v>0.56333511491181187</v>
      </c>
    </row>
    <row r="31" spans="1:12">
      <c r="A31" s="20" t="s">
        <v>31</v>
      </c>
    </row>
    <row r="32" spans="1:12">
      <c r="A32" s="20" t="s">
        <v>30</v>
      </c>
      <c r="B32" s="20" t="s">
        <v>29</v>
      </c>
    </row>
    <row r="33" spans="1:4">
      <c r="A33" s="20" t="s">
        <v>28</v>
      </c>
      <c r="B33" s="20" t="s">
        <v>68</v>
      </c>
    </row>
    <row r="35" spans="1:4">
      <c r="A35" s="20" t="s">
        <v>26</v>
      </c>
      <c r="B35" s="20" t="s">
        <v>25</v>
      </c>
      <c r="C35" s="20" t="s">
        <v>24</v>
      </c>
      <c r="D35" s="20" t="s">
        <v>23</v>
      </c>
    </row>
    <row r="36" spans="1:4">
      <c r="A36" s="20" t="s">
        <v>22</v>
      </c>
      <c r="B36" s="20" t="s">
        <v>22</v>
      </c>
      <c r="C36" s="20">
        <v>935</v>
      </c>
      <c r="D36" s="20" t="s">
        <v>21</v>
      </c>
    </row>
    <row r="38" spans="1:4">
      <c r="A38" s="20" t="s">
        <v>32</v>
      </c>
      <c r="B38" s="21">
        <v>44347</v>
      </c>
    </row>
    <row r="39" spans="1:4">
      <c r="A39" s="20" t="s">
        <v>31</v>
      </c>
    </row>
    <row r="40" spans="1:4">
      <c r="A40" s="20" t="s">
        <v>30</v>
      </c>
      <c r="B40" s="20" t="s">
        <v>29</v>
      </c>
    </row>
    <row r="41" spans="1:4">
      <c r="A41" s="20" t="s">
        <v>28</v>
      </c>
      <c r="B41" s="20" t="s">
        <v>67</v>
      </c>
    </row>
    <row r="43" spans="1:4">
      <c r="A43" s="20" t="s">
        <v>26</v>
      </c>
      <c r="B43" s="20" t="s">
        <v>25</v>
      </c>
      <c r="C43" s="20" t="s">
        <v>24</v>
      </c>
      <c r="D43" s="20" t="s">
        <v>23</v>
      </c>
    </row>
    <row r="44" spans="1:4">
      <c r="A44" s="20" t="s">
        <v>22</v>
      </c>
      <c r="B44" s="20" t="s">
        <v>22</v>
      </c>
      <c r="C44" s="20">
        <v>967</v>
      </c>
      <c r="D44" s="20" t="s">
        <v>21</v>
      </c>
    </row>
    <row r="46" spans="1:4">
      <c r="A46" s="20" t="s">
        <v>32</v>
      </c>
      <c r="B46" s="21">
        <v>44347</v>
      </c>
    </row>
    <row r="47" spans="1:4">
      <c r="A47" s="20" t="s">
        <v>31</v>
      </c>
    </row>
    <row r="48" spans="1:4">
      <c r="A48" s="20" t="s">
        <v>30</v>
      </c>
      <c r="B48" s="20" t="s">
        <v>29</v>
      </c>
    </row>
    <row r="49" spans="1:4">
      <c r="A49" s="20" t="s">
        <v>28</v>
      </c>
      <c r="B49" s="20" t="s">
        <v>66</v>
      </c>
    </row>
    <row r="51" spans="1:4">
      <c r="A51" s="20" t="s">
        <v>26</v>
      </c>
      <c r="B51" s="20" t="s">
        <v>25</v>
      </c>
      <c r="C51" s="20" t="s">
        <v>24</v>
      </c>
      <c r="D51" s="20" t="s">
        <v>23</v>
      </c>
    </row>
    <row r="52" spans="1:4">
      <c r="A52" s="20" t="s">
        <v>22</v>
      </c>
      <c r="B52" s="20" t="s">
        <v>22</v>
      </c>
      <c r="C52" s="20">
        <v>959</v>
      </c>
      <c r="D52" s="20" t="s">
        <v>21</v>
      </c>
    </row>
    <row r="54" spans="1:4">
      <c r="A54" s="20" t="s">
        <v>32</v>
      </c>
      <c r="B54" s="21">
        <v>44347</v>
      </c>
    </row>
    <row r="55" spans="1:4">
      <c r="A55" s="20" t="s">
        <v>31</v>
      </c>
    </row>
    <row r="56" spans="1:4">
      <c r="A56" s="20" t="s">
        <v>30</v>
      </c>
      <c r="B56" s="20" t="s">
        <v>29</v>
      </c>
    </row>
    <row r="57" spans="1:4">
      <c r="A57" s="20" t="s">
        <v>28</v>
      </c>
      <c r="B57" s="20" t="s">
        <v>65</v>
      </c>
    </row>
    <row r="59" spans="1:4">
      <c r="A59" s="20" t="s">
        <v>26</v>
      </c>
      <c r="B59" s="20" t="s">
        <v>25</v>
      </c>
      <c r="C59" s="20" t="s">
        <v>24</v>
      </c>
      <c r="D59" s="20" t="s">
        <v>23</v>
      </c>
    </row>
    <row r="60" spans="1:4">
      <c r="A60" s="20" t="s">
        <v>22</v>
      </c>
      <c r="B60" s="20" t="s">
        <v>22</v>
      </c>
      <c r="C60" s="20">
        <v>791</v>
      </c>
      <c r="D60" s="20" t="s">
        <v>21</v>
      </c>
    </row>
    <row r="62" spans="1:4">
      <c r="A62" s="20" t="s">
        <v>32</v>
      </c>
      <c r="B62" s="21">
        <v>44347</v>
      </c>
    </row>
    <row r="63" spans="1:4">
      <c r="A63" s="20" t="s">
        <v>31</v>
      </c>
    </row>
    <row r="64" spans="1:4">
      <c r="A64" s="20" t="s">
        <v>30</v>
      </c>
      <c r="B64" s="20" t="s">
        <v>29</v>
      </c>
    </row>
    <row r="65" spans="1:4">
      <c r="A65" s="20" t="s">
        <v>28</v>
      </c>
      <c r="B65" s="20" t="s">
        <v>64</v>
      </c>
    </row>
    <row r="67" spans="1:4">
      <c r="A67" s="20" t="s">
        <v>26</v>
      </c>
      <c r="B67" s="20" t="s">
        <v>25</v>
      </c>
      <c r="C67" s="20" t="s">
        <v>24</v>
      </c>
      <c r="D67" s="20" t="s">
        <v>23</v>
      </c>
    </row>
    <row r="68" spans="1:4">
      <c r="A68" s="20" t="s">
        <v>22</v>
      </c>
      <c r="B68" s="20" t="s">
        <v>22</v>
      </c>
      <c r="C68" s="20">
        <v>555</v>
      </c>
      <c r="D68" s="20" t="s">
        <v>21</v>
      </c>
    </row>
    <row r="70" spans="1:4">
      <c r="A70" s="20" t="s">
        <v>32</v>
      </c>
      <c r="B70" s="21">
        <v>44347</v>
      </c>
    </row>
    <row r="71" spans="1:4">
      <c r="A71" s="20" t="s">
        <v>31</v>
      </c>
    </row>
    <row r="72" spans="1:4">
      <c r="A72" s="20" t="s">
        <v>30</v>
      </c>
      <c r="B72" s="20" t="s">
        <v>29</v>
      </c>
    </row>
    <row r="73" spans="1:4">
      <c r="A73" s="20" t="s">
        <v>28</v>
      </c>
      <c r="B73" s="20" t="s">
        <v>63</v>
      </c>
    </row>
    <row r="75" spans="1:4">
      <c r="A75" s="20" t="s">
        <v>26</v>
      </c>
      <c r="B75" s="20" t="s">
        <v>25</v>
      </c>
      <c r="C75" s="20" t="s">
        <v>24</v>
      </c>
      <c r="D75" s="20" t="s">
        <v>23</v>
      </c>
    </row>
    <row r="76" spans="1:4">
      <c r="A76" s="20" t="s">
        <v>22</v>
      </c>
      <c r="B76" s="20" t="s">
        <v>22</v>
      </c>
      <c r="C76" s="20">
        <v>534</v>
      </c>
      <c r="D76" s="20" t="s">
        <v>21</v>
      </c>
    </row>
    <row r="78" spans="1:4">
      <c r="A78" s="20" t="s">
        <v>32</v>
      </c>
      <c r="B78" s="21">
        <v>44347</v>
      </c>
    </row>
    <row r="79" spans="1:4">
      <c r="A79" s="20" t="s">
        <v>31</v>
      </c>
    </row>
    <row r="80" spans="1:4">
      <c r="A80" s="20" t="s">
        <v>30</v>
      </c>
      <c r="B80" s="20" t="s">
        <v>29</v>
      </c>
    </row>
    <row r="81" spans="1:4">
      <c r="A81" s="20" t="s">
        <v>28</v>
      </c>
      <c r="B81" s="20" t="s">
        <v>62</v>
      </c>
    </row>
    <row r="83" spans="1:4">
      <c r="A83" s="20" t="s">
        <v>26</v>
      </c>
      <c r="B83" s="20" t="s">
        <v>25</v>
      </c>
      <c r="C83" s="20" t="s">
        <v>24</v>
      </c>
      <c r="D83" s="20" t="s">
        <v>23</v>
      </c>
    </row>
    <row r="84" spans="1:4">
      <c r="A84" s="20" t="s">
        <v>22</v>
      </c>
      <c r="B84" s="20" t="s">
        <v>22</v>
      </c>
      <c r="C84" s="20">
        <v>548</v>
      </c>
      <c r="D84" s="20" t="s">
        <v>21</v>
      </c>
    </row>
    <row r="86" spans="1:4">
      <c r="A86" s="20" t="s">
        <v>32</v>
      </c>
      <c r="B86" s="21">
        <v>44347</v>
      </c>
    </row>
    <row r="87" spans="1:4">
      <c r="A87" s="20" t="s">
        <v>31</v>
      </c>
    </row>
    <row r="88" spans="1:4">
      <c r="A88" s="20" t="s">
        <v>30</v>
      </c>
      <c r="B88" s="20" t="s">
        <v>29</v>
      </c>
    </row>
    <row r="89" spans="1:4">
      <c r="A89" s="20" t="s">
        <v>28</v>
      </c>
      <c r="B89" s="20" t="s">
        <v>61</v>
      </c>
    </row>
    <row r="91" spans="1:4">
      <c r="A91" s="20" t="s">
        <v>26</v>
      </c>
      <c r="B91" s="20" t="s">
        <v>25</v>
      </c>
      <c r="C91" s="20" t="s">
        <v>24</v>
      </c>
      <c r="D91" s="20" t="s">
        <v>23</v>
      </c>
    </row>
    <row r="92" spans="1:4">
      <c r="A92" s="20" t="s">
        <v>22</v>
      </c>
      <c r="B92" s="20" t="s">
        <v>22</v>
      </c>
      <c r="C92" s="20">
        <v>546</v>
      </c>
      <c r="D92" s="20" t="s">
        <v>21</v>
      </c>
    </row>
    <row r="94" spans="1:4">
      <c r="A94" s="20" t="s">
        <v>32</v>
      </c>
      <c r="B94" s="21">
        <v>44347</v>
      </c>
    </row>
    <row r="95" spans="1:4">
      <c r="A95" s="20" t="s">
        <v>31</v>
      </c>
    </row>
    <row r="96" spans="1:4">
      <c r="A96" s="20" t="s">
        <v>30</v>
      </c>
      <c r="B96" s="20" t="s">
        <v>29</v>
      </c>
    </row>
    <row r="97" spans="1:4">
      <c r="A97" s="20" t="s">
        <v>28</v>
      </c>
      <c r="B97" s="20" t="s">
        <v>60</v>
      </c>
    </row>
    <row r="99" spans="1:4">
      <c r="A99" s="20" t="s">
        <v>26</v>
      </c>
      <c r="B99" s="20" t="s">
        <v>25</v>
      </c>
      <c r="C99" s="20" t="s">
        <v>24</v>
      </c>
      <c r="D99" s="20" t="s">
        <v>23</v>
      </c>
    </row>
    <row r="100" spans="1:4">
      <c r="A100" s="20" t="s">
        <v>22</v>
      </c>
      <c r="B100" s="20" t="s">
        <v>22</v>
      </c>
      <c r="C100" s="20">
        <v>497</v>
      </c>
      <c r="D100" s="20" t="s">
        <v>21</v>
      </c>
    </row>
    <row r="102" spans="1:4">
      <c r="A102" s="20" t="s">
        <v>32</v>
      </c>
      <c r="B102" s="21">
        <v>44347</v>
      </c>
    </row>
    <row r="103" spans="1:4">
      <c r="A103" s="20" t="s">
        <v>31</v>
      </c>
    </row>
    <row r="104" spans="1:4">
      <c r="A104" s="20" t="s">
        <v>30</v>
      </c>
      <c r="B104" s="20" t="s">
        <v>29</v>
      </c>
    </row>
    <row r="105" spans="1:4">
      <c r="A105" s="20" t="s">
        <v>28</v>
      </c>
      <c r="B105" s="20" t="s">
        <v>59</v>
      </c>
    </row>
    <row r="107" spans="1:4">
      <c r="A107" s="20" t="s">
        <v>26</v>
      </c>
      <c r="B107" s="20" t="s">
        <v>25</v>
      </c>
      <c r="C107" s="20" t="s">
        <v>24</v>
      </c>
      <c r="D107" s="20" t="s">
        <v>23</v>
      </c>
    </row>
    <row r="108" spans="1:4">
      <c r="A108" s="20" t="s">
        <v>22</v>
      </c>
      <c r="B108" s="20" t="s">
        <v>22</v>
      </c>
      <c r="C108" s="20">
        <v>569</v>
      </c>
      <c r="D108" s="20" t="s">
        <v>21</v>
      </c>
    </row>
    <row r="110" spans="1:4">
      <c r="A110" s="20" t="s">
        <v>32</v>
      </c>
      <c r="B110" s="21">
        <v>44347</v>
      </c>
    </row>
    <row r="111" spans="1:4">
      <c r="A111" s="20" t="s">
        <v>31</v>
      </c>
    </row>
    <row r="112" spans="1:4">
      <c r="A112" s="20" t="s">
        <v>30</v>
      </c>
      <c r="B112" s="20" t="s">
        <v>29</v>
      </c>
    </row>
    <row r="113" spans="1:4">
      <c r="A113" s="20" t="s">
        <v>28</v>
      </c>
      <c r="B113" s="20" t="s">
        <v>58</v>
      </c>
    </row>
    <row r="115" spans="1:4">
      <c r="A115" s="20" t="s">
        <v>26</v>
      </c>
      <c r="B115" s="20" t="s">
        <v>25</v>
      </c>
      <c r="C115" s="20" t="s">
        <v>24</v>
      </c>
      <c r="D115" s="20" t="s">
        <v>23</v>
      </c>
    </row>
    <row r="116" spans="1:4">
      <c r="A116" s="20" t="s">
        <v>22</v>
      </c>
      <c r="B116" s="20" t="s">
        <v>22</v>
      </c>
      <c r="C116" s="20">
        <v>562</v>
      </c>
      <c r="D116" s="20" t="s">
        <v>21</v>
      </c>
    </row>
    <row r="118" spans="1:4">
      <c r="A118" s="20" t="s">
        <v>32</v>
      </c>
      <c r="B118" s="21">
        <v>44347</v>
      </c>
    </row>
    <row r="119" spans="1:4">
      <c r="A119" s="20" t="s">
        <v>31</v>
      </c>
    </row>
    <row r="120" spans="1:4">
      <c r="A120" s="20" t="s">
        <v>30</v>
      </c>
      <c r="B120" s="20" t="s">
        <v>29</v>
      </c>
    </row>
    <row r="121" spans="1:4">
      <c r="A121" s="20" t="s">
        <v>28</v>
      </c>
      <c r="B121" s="20" t="s">
        <v>57</v>
      </c>
    </row>
    <row r="123" spans="1:4">
      <c r="A123" s="20" t="s">
        <v>26</v>
      </c>
      <c r="B123" s="20" t="s">
        <v>25</v>
      </c>
      <c r="C123" s="20" t="s">
        <v>24</v>
      </c>
      <c r="D123" s="20" t="s">
        <v>23</v>
      </c>
    </row>
    <row r="124" spans="1:4">
      <c r="A124" s="20" t="s">
        <v>22</v>
      </c>
      <c r="B124" s="20" t="s">
        <v>22</v>
      </c>
      <c r="C124" s="20">
        <v>583</v>
      </c>
      <c r="D124" s="20" t="s">
        <v>21</v>
      </c>
    </row>
    <row r="126" spans="1:4">
      <c r="A126" s="20" t="s">
        <v>32</v>
      </c>
      <c r="B126" s="21">
        <v>44347</v>
      </c>
    </row>
    <row r="127" spans="1:4">
      <c r="A127" s="20" t="s">
        <v>31</v>
      </c>
    </row>
    <row r="128" spans="1:4">
      <c r="A128" s="20" t="s">
        <v>30</v>
      </c>
      <c r="B128" s="20" t="s">
        <v>29</v>
      </c>
    </row>
    <row r="129" spans="1:4">
      <c r="A129" s="20" t="s">
        <v>28</v>
      </c>
      <c r="B129" s="20" t="s">
        <v>56</v>
      </c>
    </row>
    <row r="131" spans="1:4">
      <c r="A131" s="20" t="s">
        <v>26</v>
      </c>
      <c r="B131" s="20" t="s">
        <v>25</v>
      </c>
      <c r="C131" s="20" t="s">
        <v>24</v>
      </c>
      <c r="D131" s="20" t="s">
        <v>23</v>
      </c>
    </row>
    <row r="132" spans="1:4">
      <c r="A132" s="20" t="s">
        <v>22</v>
      </c>
      <c r="B132" s="20" t="s">
        <v>22</v>
      </c>
      <c r="C132" s="20">
        <v>818</v>
      </c>
      <c r="D132" s="20" t="s">
        <v>21</v>
      </c>
    </row>
    <row r="134" spans="1:4">
      <c r="A134" s="20" t="s">
        <v>32</v>
      </c>
      <c r="B134" s="21">
        <v>44347</v>
      </c>
    </row>
    <row r="135" spans="1:4">
      <c r="A135" s="20" t="s">
        <v>31</v>
      </c>
    </row>
    <row r="136" spans="1:4">
      <c r="A136" s="20" t="s">
        <v>30</v>
      </c>
      <c r="B136" s="20" t="s">
        <v>29</v>
      </c>
    </row>
    <row r="137" spans="1:4">
      <c r="A137" s="20" t="s">
        <v>28</v>
      </c>
      <c r="B137" s="20" t="s">
        <v>55</v>
      </c>
    </row>
    <row r="139" spans="1:4">
      <c r="A139" s="20" t="s">
        <v>26</v>
      </c>
      <c r="B139" s="20" t="s">
        <v>25</v>
      </c>
      <c r="C139" s="20" t="s">
        <v>24</v>
      </c>
      <c r="D139" s="20" t="s">
        <v>23</v>
      </c>
    </row>
    <row r="140" spans="1:4">
      <c r="A140" s="20" t="s">
        <v>22</v>
      </c>
      <c r="B140" s="20" t="s">
        <v>22</v>
      </c>
      <c r="C140" s="20">
        <v>717</v>
      </c>
      <c r="D140" s="20" t="s">
        <v>21</v>
      </c>
    </row>
    <row r="142" spans="1:4">
      <c r="A142" s="20" t="s">
        <v>32</v>
      </c>
      <c r="B142" s="21">
        <v>44347</v>
      </c>
    </row>
    <row r="143" spans="1:4">
      <c r="A143" s="20" t="s">
        <v>31</v>
      </c>
    </row>
    <row r="144" spans="1:4">
      <c r="A144" s="20" t="s">
        <v>30</v>
      </c>
      <c r="B144" s="20" t="s">
        <v>29</v>
      </c>
    </row>
    <row r="145" spans="1:4">
      <c r="A145" s="20" t="s">
        <v>28</v>
      </c>
      <c r="B145" s="20" t="s">
        <v>54</v>
      </c>
    </row>
    <row r="147" spans="1:4">
      <c r="A147" s="20" t="s">
        <v>26</v>
      </c>
      <c r="B147" s="20" t="s">
        <v>25</v>
      </c>
      <c r="C147" s="20" t="s">
        <v>24</v>
      </c>
      <c r="D147" s="20" t="s">
        <v>23</v>
      </c>
    </row>
    <row r="148" spans="1:4">
      <c r="A148" s="20" t="s">
        <v>22</v>
      </c>
      <c r="B148" s="20" t="s">
        <v>22</v>
      </c>
      <c r="C148" s="20">
        <v>527</v>
      </c>
      <c r="D148" s="20" t="s">
        <v>21</v>
      </c>
    </row>
    <row r="150" spans="1:4">
      <c r="A150" s="20" t="s">
        <v>32</v>
      </c>
      <c r="B150" s="21">
        <v>44347</v>
      </c>
    </row>
    <row r="151" spans="1:4">
      <c r="A151" s="20" t="s">
        <v>31</v>
      </c>
    </row>
    <row r="152" spans="1:4">
      <c r="A152" s="20" t="s">
        <v>30</v>
      </c>
      <c r="B152" s="20" t="s">
        <v>29</v>
      </c>
    </row>
    <row r="153" spans="1:4">
      <c r="A153" s="20" t="s">
        <v>28</v>
      </c>
      <c r="B153" s="20" t="s">
        <v>53</v>
      </c>
    </row>
    <row r="155" spans="1:4">
      <c r="A155" s="20" t="s">
        <v>26</v>
      </c>
      <c r="B155" s="20" t="s">
        <v>25</v>
      </c>
      <c r="C155" s="20" t="s">
        <v>24</v>
      </c>
      <c r="D155" s="20" t="s">
        <v>23</v>
      </c>
    </row>
    <row r="156" spans="1:4">
      <c r="A156" s="20" t="s">
        <v>22</v>
      </c>
      <c r="B156" s="20" t="s">
        <v>22</v>
      </c>
      <c r="C156" s="20">
        <v>526</v>
      </c>
      <c r="D156" s="20" t="s">
        <v>21</v>
      </c>
    </row>
    <row r="158" spans="1:4">
      <c r="A158" s="20" t="s">
        <v>32</v>
      </c>
      <c r="B158" s="21">
        <v>44347</v>
      </c>
    </row>
    <row r="159" spans="1:4">
      <c r="A159" s="20" t="s">
        <v>31</v>
      </c>
    </row>
    <row r="160" spans="1:4">
      <c r="A160" s="20" t="s">
        <v>30</v>
      </c>
      <c r="B160" s="20" t="s">
        <v>29</v>
      </c>
    </row>
    <row r="161" spans="1:4">
      <c r="A161" s="20" t="s">
        <v>28</v>
      </c>
      <c r="B161" s="20" t="s">
        <v>52</v>
      </c>
    </row>
    <row r="163" spans="1:4">
      <c r="A163" s="20" t="s">
        <v>26</v>
      </c>
      <c r="B163" s="20" t="s">
        <v>25</v>
      </c>
      <c r="C163" s="20" t="s">
        <v>24</v>
      </c>
      <c r="D163" s="20" t="s">
        <v>23</v>
      </c>
    </row>
    <row r="164" spans="1:4">
      <c r="A164" s="20" t="s">
        <v>22</v>
      </c>
      <c r="B164" s="20" t="s">
        <v>22</v>
      </c>
      <c r="C164" s="20">
        <v>528</v>
      </c>
      <c r="D164" s="20" t="s">
        <v>21</v>
      </c>
    </row>
    <row r="166" spans="1:4">
      <c r="A166" s="20" t="s">
        <v>32</v>
      </c>
      <c r="B166" s="21">
        <v>44347</v>
      </c>
    </row>
    <row r="167" spans="1:4">
      <c r="A167" s="20" t="s">
        <v>31</v>
      </c>
    </row>
    <row r="168" spans="1:4">
      <c r="A168" s="20" t="s">
        <v>30</v>
      </c>
      <c r="B168" s="20" t="s">
        <v>29</v>
      </c>
    </row>
    <row r="169" spans="1:4">
      <c r="A169" s="20" t="s">
        <v>28</v>
      </c>
      <c r="B169" s="20" t="s">
        <v>51</v>
      </c>
    </row>
    <row r="171" spans="1:4">
      <c r="A171" s="20" t="s">
        <v>26</v>
      </c>
      <c r="B171" s="20" t="s">
        <v>25</v>
      </c>
      <c r="C171" s="20" t="s">
        <v>24</v>
      </c>
      <c r="D171" s="20" t="s">
        <v>23</v>
      </c>
    </row>
    <row r="172" spans="1:4">
      <c r="A172" s="20" t="s">
        <v>22</v>
      </c>
      <c r="B172" s="20" t="s">
        <v>22</v>
      </c>
      <c r="C172" s="20">
        <v>543</v>
      </c>
      <c r="D172" s="20" t="s">
        <v>21</v>
      </c>
    </row>
    <row r="174" spans="1:4">
      <c r="A174" s="20" t="s">
        <v>32</v>
      </c>
      <c r="B174" s="21">
        <v>44347</v>
      </c>
    </row>
    <row r="175" spans="1:4">
      <c r="A175" s="20" t="s">
        <v>31</v>
      </c>
    </row>
    <row r="176" spans="1:4">
      <c r="A176" s="20" t="s">
        <v>30</v>
      </c>
      <c r="B176" s="20" t="s">
        <v>29</v>
      </c>
    </row>
    <row r="177" spans="1:4">
      <c r="A177" s="20" t="s">
        <v>28</v>
      </c>
      <c r="B177" s="20" t="s">
        <v>50</v>
      </c>
    </row>
    <row r="179" spans="1:4">
      <c r="A179" s="20" t="s">
        <v>26</v>
      </c>
      <c r="B179" s="20" t="s">
        <v>25</v>
      </c>
      <c r="C179" s="20" t="s">
        <v>24</v>
      </c>
      <c r="D179" s="20" t="s">
        <v>23</v>
      </c>
    </row>
    <row r="180" spans="1:4">
      <c r="A180" s="20" t="s">
        <v>22</v>
      </c>
      <c r="B180" s="20" t="s">
        <v>22</v>
      </c>
      <c r="C180" s="20">
        <v>492</v>
      </c>
      <c r="D180" s="20" t="s">
        <v>21</v>
      </c>
    </row>
    <row r="182" spans="1:4">
      <c r="A182" s="20" t="s">
        <v>32</v>
      </c>
      <c r="B182" s="21">
        <v>44347</v>
      </c>
    </row>
    <row r="183" spans="1:4">
      <c r="A183" s="20" t="s">
        <v>31</v>
      </c>
    </row>
    <row r="184" spans="1:4">
      <c r="A184" s="20" t="s">
        <v>30</v>
      </c>
      <c r="B184" s="20" t="s">
        <v>29</v>
      </c>
    </row>
    <row r="185" spans="1:4">
      <c r="A185" s="20" t="s">
        <v>28</v>
      </c>
      <c r="B185" s="20" t="s">
        <v>49</v>
      </c>
    </row>
    <row r="187" spans="1:4">
      <c r="A187" s="20" t="s">
        <v>26</v>
      </c>
      <c r="B187" s="20" t="s">
        <v>25</v>
      </c>
      <c r="C187" s="20" t="s">
        <v>24</v>
      </c>
      <c r="D187" s="20" t="s">
        <v>23</v>
      </c>
    </row>
    <row r="188" spans="1:4">
      <c r="A188" s="20" t="s">
        <v>22</v>
      </c>
      <c r="B188" s="20" t="s">
        <v>22</v>
      </c>
      <c r="C188" s="20">
        <v>932</v>
      </c>
      <c r="D188" s="20" t="s">
        <v>21</v>
      </c>
    </row>
    <row r="190" spans="1:4">
      <c r="A190" s="20" t="s">
        <v>32</v>
      </c>
      <c r="B190" s="21">
        <v>44347</v>
      </c>
    </row>
    <row r="191" spans="1:4">
      <c r="A191" s="20" t="s">
        <v>31</v>
      </c>
    </row>
    <row r="192" spans="1:4">
      <c r="A192" s="20" t="s">
        <v>30</v>
      </c>
      <c r="B192" s="20" t="s">
        <v>29</v>
      </c>
    </row>
    <row r="193" spans="1:4">
      <c r="A193" s="20" t="s">
        <v>28</v>
      </c>
      <c r="B193" s="20" t="s">
        <v>48</v>
      </c>
    </row>
    <row r="195" spans="1:4">
      <c r="A195" s="20" t="s">
        <v>26</v>
      </c>
      <c r="B195" s="20" t="s">
        <v>25</v>
      </c>
      <c r="C195" s="20" t="s">
        <v>24</v>
      </c>
      <c r="D195" s="20" t="s">
        <v>23</v>
      </c>
    </row>
    <row r="196" spans="1:4">
      <c r="A196" s="20" t="s">
        <v>22</v>
      </c>
      <c r="B196" s="20" t="s">
        <v>22</v>
      </c>
      <c r="C196" s="20">
        <v>939</v>
      </c>
      <c r="D196" s="20" t="s">
        <v>21</v>
      </c>
    </row>
    <row r="198" spans="1:4">
      <c r="A198" s="20" t="s">
        <v>32</v>
      </c>
      <c r="B198" s="21">
        <v>44347</v>
      </c>
    </row>
    <row r="199" spans="1:4">
      <c r="A199" s="20" t="s">
        <v>31</v>
      </c>
    </row>
    <row r="200" spans="1:4">
      <c r="A200" s="20" t="s">
        <v>30</v>
      </c>
      <c r="B200" s="20" t="s">
        <v>29</v>
      </c>
    </row>
    <row r="201" spans="1:4">
      <c r="A201" s="20" t="s">
        <v>28</v>
      </c>
      <c r="B201" s="20" t="s">
        <v>47</v>
      </c>
    </row>
    <row r="203" spans="1:4">
      <c r="A203" s="20" t="s">
        <v>26</v>
      </c>
      <c r="B203" s="20" t="s">
        <v>25</v>
      </c>
      <c r="C203" s="20" t="s">
        <v>24</v>
      </c>
      <c r="D203" s="20" t="s">
        <v>23</v>
      </c>
    </row>
    <row r="204" spans="1:4">
      <c r="A204" s="20" t="s">
        <v>22</v>
      </c>
      <c r="B204" s="20" t="s">
        <v>22</v>
      </c>
      <c r="C204" s="20">
        <v>966</v>
      </c>
      <c r="D204" s="20" t="s">
        <v>21</v>
      </c>
    </row>
    <row r="206" spans="1:4">
      <c r="A206" s="20" t="s">
        <v>32</v>
      </c>
      <c r="B206" s="21">
        <v>44347</v>
      </c>
    </row>
    <row r="207" spans="1:4">
      <c r="A207" s="20" t="s">
        <v>31</v>
      </c>
    </row>
    <row r="208" spans="1:4">
      <c r="A208" s="20" t="s">
        <v>30</v>
      </c>
      <c r="B208" s="20" t="s">
        <v>29</v>
      </c>
    </row>
    <row r="209" spans="1:4">
      <c r="A209" s="20" t="s">
        <v>28</v>
      </c>
      <c r="B209" s="20" t="s">
        <v>46</v>
      </c>
    </row>
    <row r="211" spans="1:4">
      <c r="A211" s="20" t="s">
        <v>26</v>
      </c>
      <c r="B211" s="20" t="s">
        <v>25</v>
      </c>
      <c r="C211" s="20" t="s">
        <v>24</v>
      </c>
      <c r="D211" s="20" t="s">
        <v>23</v>
      </c>
    </row>
    <row r="212" spans="1:4">
      <c r="A212" s="20" t="s">
        <v>22</v>
      </c>
      <c r="B212" s="20" t="s">
        <v>22</v>
      </c>
      <c r="C212" s="20">
        <v>924</v>
      </c>
      <c r="D212" s="20" t="s">
        <v>21</v>
      </c>
    </row>
    <row r="214" spans="1:4">
      <c r="A214" s="20" t="s">
        <v>32</v>
      </c>
      <c r="B214" s="21">
        <v>44347</v>
      </c>
    </row>
    <row r="215" spans="1:4">
      <c r="A215" s="20" t="s">
        <v>31</v>
      </c>
    </row>
    <row r="216" spans="1:4">
      <c r="A216" s="20" t="s">
        <v>30</v>
      </c>
      <c r="B216" s="20" t="s">
        <v>29</v>
      </c>
    </row>
    <row r="217" spans="1:4">
      <c r="A217" s="20" t="s">
        <v>28</v>
      </c>
      <c r="B217" s="20" t="s">
        <v>45</v>
      </c>
    </row>
    <row r="219" spans="1:4">
      <c r="A219" s="20" t="s">
        <v>26</v>
      </c>
      <c r="B219" s="20" t="s">
        <v>25</v>
      </c>
      <c r="C219" s="20" t="s">
        <v>24</v>
      </c>
      <c r="D219" s="20" t="s">
        <v>23</v>
      </c>
    </row>
    <row r="220" spans="1:4">
      <c r="A220" s="20" t="s">
        <v>22</v>
      </c>
      <c r="B220" s="20" t="s">
        <v>22</v>
      </c>
      <c r="C220" s="20">
        <v>610</v>
      </c>
      <c r="D220" s="20" t="s">
        <v>21</v>
      </c>
    </row>
    <row r="222" spans="1:4">
      <c r="A222" s="20" t="s">
        <v>32</v>
      </c>
      <c r="B222" s="21">
        <v>44347</v>
      </c>
    </row>
    <row r="223" spans="1:4">
      <c r="A223" s="20" t="s">
        <v>31</v>
      </c>
    </row>
    <row r="224" spans="1:4">
      <c r="A224" s="20" t="s">
        <v>30</v>
      </c>
      <c r="B224" s="20" t="s">
        <v>29</v>
      </c>
    </row>
    <row r="225" spans="1:4">
      <c r="A225" s="20" t="s">
        <v>28</v>
      </c>
      <c r="B225" s="20" t="s">
        <v>44</v>
      </c>
    </row>
    <row r="227" spans="1:4">
      <c r="A227" s="20" t="s">
        <v>26</v>
      </c>
      <c r="B227" s="20" t="s">
        <v>25</v>
      </c>
      <c r="C227" s="20" t="s">
        <v>24</v>
      </c>
      <c r="D227" s="20" t="s">
        <v>23</v>
      </c>
    </row>
    <row r="228" spans="1:4">
      <c r="A228" s="20" t="s">
        <v>22</v>
      </c>
      <c r="B228" s="20" t="s">
        <v>22</v>
      </c>
      <c r="C228" s="20">
        <v>571</v>
      </c>
      <c r="D228" s="20" t="s">
        <v>21</v>
      </c>
    </row>
    <row r="230" spans="1:4">
      <c r="A230" s="20" t="s">
        <v>32</v>
      </c>
      <c r="B230" s="21">
        <v>44347</v>
      </c>
    </row>
    <row r="231" spans="1:4">
      <c r="A231" s="20" t="s">
        <v>31</v>
      </c>
    </row>
    <row r="232" spans="1:4">
      <c r="A232" s="20" t="s">
        <v>30</v>
      </c>
      <c r="B232" s="20" t="s">
        <v>29</v>
      </c>
    </row>
    <row r="233" spans="1:4">
      <c r="A233" s="20" t="s">
        <v>28</v>
      </c>
      <c r="B233" s="20" t="s">
        <v>43</v>
      </c>
    </row>
    <row r="235" spans="1:4">
      <c r="A235" s="20" t="s">
        <v>26</v>
      </c>
      <c r="B235" s="20" t="s">
        <v>25</v>
      </c>
      <c r="C235" s="20" t="s">
        <v>24</v>
      </c>
      <c r="D235" s="20" t="s">
        <v>23</v>
      </c>
    </row>
    <row r="236" spans="1:4">
      <c r="A236" s="20" t="s">
        <v>22</v>
      </c>
      <c r="B236" s="20" t="s">
        <v>22</v>
      </c>
      <c r="C236" s="20">
        <v>563</v>
      </c>
      <c r="D236" s="20" t="s">
        <v>21</v>
      </c>
    </row>
    <row r="238" spans="1:4">
      <c r="A238" s="20" t="s">
        <v>32</v>
      </c>
      <c r="B238" s="21">
        <v>44347</v>
      </c>
    </row>
    <row r="239" spans="1:4">
      <c r="A239" s="20" t="s">
        <v>31</v>
      </c>
    </row>
    <row r="240" spans="1:4">
      <c r="A240" s="20" t="s">
        <v>30</v>
      </c>
      <c r="B240" s="20" t="s">
        <v>29</v>
      </c>
    </row>
    <row r="241" spans="1:4">
      <c r="A241" s="20" t="s">
        <v>28</v>
      </c>
      <c r="B241" s="20" t="s">
        <v>42</v>
      </c>
    </row>
    <row r="243" spans="1:4">
      <c r="A243" s="20" t="s">
        <v>26</v>
      </c>
      <c r="B243" s="20" t="s">
        <v>25</v>
      </c>
      <c r="C243" s="20" t="s">
        <v>24</v>
      </c>
      <c r="D243" s="20" t="s">
        <v>23</v>
      </c>
    </row>
    <row r="244" spans="1:4">
      <c r="A244" s="20" t="s">
        <v>22</v>
      </c>
      <c r="B244" s="20" t="s">
        <v>22</v>
      </c>
      <c r="C244" s="20">
        <v>531</v>
      </c>
      <c r="D244" s="20" t="s">
        <v>21</v>
      </c>
    </row>
    <row r="246" spans="1:4">
      <c r="A246" s="20" t="s">
        <v>32</v>
      </c>
      <c r="B246" s="21">
        <v>44347</v>
      </c>
    </row>
    <row r="247" spans="1:4">
      <c r="A247" s="20" t="s">
        <v>31</v>
      </c>
    </row>
    <row r="248" spans="1:4">
      <c r="A248" s="20" t="s">
        <v>30</v>
      </c>
      <c r="B248" s="20" t="s">
        <v>29</v>
      </c>
    </row>
    <row r="249" spans="1:4">
      <c r="A249" s="20" t="s">
        <v>28</v>
      </c>
      <c r="B249" s="20" t="s">
        <v>41</v>
      </c>
    </row>
    <row r="251" spans="1:4">
      <c r="A251" s="20" t="s">
        <v>26</v>
      </c>
      <c r="B251" s="20" t="s">
        <v>25</v>
      </c>
      <c r="C251" s="20" t="s">
        <v>24</v>
      </c>
      <c r="D251" s="20" t="s">
        <v>23</v>
      </c>
    </row>
    <row r="252" spans="1:4">
      <c r="A252" s="20" t="s">
        <v>22</v>
      </c>
      <c r="B252" s="20" t="s">
        <v>22</v>
      </c>
      <c r="C252" s="20">
        <v>541</v>
      </c>
      <c r="D252" s="20" t="s">
        <v>21</v>
      </c>
    </row>
    <row r="254" spans="1:4">
      <c r="A254" s="20" t="s">
        <v>32</v>
      </c>
      <c r="B254" s="21">
        <v>44347</v>
      </c>
    </row>
    <row r="255" spans="1:4">
      <c r="A255" s="20" t="s">
        <v>31</v>
      </c>
    </row>
    <row r="256" spans="1:4">
      <c r="A256" s="20" t="s">
        <v>30</v>
      </c>
      <c r="B256" s="20" t="s">
        <v>29</v>
      </c>
    </row>
    <row r="257" spans="1:4">
      <c r="A257" s="20" t="s">
        <v>28</v>
      </c>
      <c r="B257" s="20" t="s">
        <v>40</v>
      </c>
    </row>
    <row r="259" spans="1:4">
      <c r="A259" s="20" t="s">
        <v>26</v>
      </c>
      <c r="B259" s="20" t="s">
        <v>25</v>
      </c>
      <c r="C259" s="20" t="s">
        <v>24</v>
      </c>
      <c r="D259" s="20" t="s">
        <v>23</v>
      </c>
    </row>
    <row r="260" spans="1:4">
      <c r="A260" s="20" t="s">
        <v>22</v>
      </c>
      <c r="B260" s="20" t="s">
        <v>22</v>
      </c>
      <c r="C260" s="20">
        <v>527</v>
      </c>
      <c r="D260" s="20" t="s">
        <v>21</v>
      </c>
    </row>
    <row r="262" spans="1:4">
      <c r="A262" s="20" t="s">
        <v>32</v>
      </c>
      <c r="B262" s="21">
        <v>44347</v>
      </c>
    </row>
    <row r="263" spans="1:4">
      <c r="A263" s="20" t="s">
        <v>31</v>
      </c>
    </row>
    <row r="264" spans="1:4">
      <c r="A264" s="20" t="s">
        <v>30</v>
      </c>
      <c r="B264" s="20" t="s">
        <v>29</v>
      </c>
    </row>
    <row r="265" spans="1:4">
      <c r="A265" s="20" t="s">
        <v>28</v>
      </c>
      <c r="B265" s="20" t="s">
        <v>39</v>
      </c>
    </row>
    <row r="267" spans="1:4">
      <c r="A267" s="20" t="s">
        <v>26</v>
      </c>
      <c r="B267" s="20" t="s">
        <v>25</v>
      </c>
      <c r="C267" s="20" t="s">
        <v>24</v>
      </c>
      <c r="D267" s="20" t="s">
        <v>23</v>
      </c>
    </row>
    <row r="268" spans="1:4">
      <c r="A268" s="20" t="s">
        <v>22</v>
      </c>
      <c r="B268" s="20" t="s">
        <v>22</v>
      </c>
      <c r="C268" s="20">
        <v>726</v>
      </c>
      <c r="D268" s="20" t="s">
        <v>21</v>
      </c>
    </row>
    <row r="270" spans="1:4">
      <c r="A270" s="20" t="s">
        <v>32</v>
      </c>
      <c r="B270" s="21">
        <v>44347</v>
      </c>
    </row>
    <row r="271" spans="1:4">
      <c r="A271" s="20" t="s">
        <v>31</v>
      </c>
    </row>
    <row r="272" spans="1:4">
      <c r="A272" s="20" t="s">
        <v>30</v>
      </c>
      <c r="B272" s="20" t="s">
        <v>29</v>
      </c>
    </row>
    <row r="273" spans="1:4">
      <c r="A273" s="20" t="s">
        <v>28</v>
      </c>
      <c r="B273" s="20" t="s">
        <v>38</v>
      </c>
    </row>
    <row r="275" spans="1:4">
      <c r="A275" s="20" t="s">
        <v>26</v>
      </c>
      <c r="B275" s="20" t="s">
        <v>25</v>
      </c>
      <c r="C275" s="20" t="s">
        <v>24</v>
      </c>
      <c r="D275" s="20" t="s">
        <v>23</v>
      </c>
    </row>
    <row r="276" spans="1:4">
      <c r="A276" s="20" t="s">
        <v>22</v>
      </c>
      <c r="B276" s="20" t="s">
        <v>22</v>
      </c>
      <c r="C276" s="20">
        <v>730</v>
      </c>
      <c r="D276" s="20" t="s">
        <v>21</v>
      </c>
    </row>
    <row r="278" spans="1:4">
      <c r="A278" s="20" t="s">
        <v>32</v>
      </c>
      <c r="B278" s="21">
        <v>44347</v>
      </c>
    </row>
    <row r="279" spans="1:4">
      <c r="A279" s="20" t="s">
        <v>31</v>
      </c>
    </row>
    <row r="280" spans="1:4">
      <c r="A280" s="20" t="s">
        <v>30</v>
      </c>
      <c r="B280" s="20" t="s">
        <v>29</v>
      </c>
    </row>
    <row r="281" spans="1:4">
      <c r="A281" s="20" t="s">
        <v>28</v>
      </c>
      <c r="B281" s="20" t="s">
        <v>37</v>
      </c>
    </row>
    <row r="283" spans="1:4">
      <c r="A283" s="20" t="s">
        <v>26</v>
      </c>
      <c r="B283" s="20" t="s">
        <v>25</v>
      </c>
      <c r="C283" s="20" t="s">
        <v>24</v>
      </c>
      <c r="D283" s="20" t="s">
        <v>23</v>
      </c>
    </row>
    <row r="284" spans="1:4">
      <c r="A284" s="20" t="s">
        <v>22</v>
      </c>
      <c r="B284" s="20" t="s">
        <v>22</v>
      </c>
      <c r="C284" s="20">
        <v>477</v>
      </c>
      <c r="D284" s="20" t="s">
        <v>21</v>
      </c>
    </row>
    <row r="286" spans="1:4">
      <c r="A286" s="20" t="s">
        <v>32</v>
      </c>
      <c r="B286" s="21">
        <v>44347</v>
      </c>
    </row>
    <row r="287" spans="1:4">
      <c r="A287" s="20" t="s">
        <v>31</v>
      </c>
    </row>
    <row r="288" spans="1:4">
      <c r="A288" s="20" t="s">
        <v>30</v>
      </c>
      <c r="B288" s="20" t="s">
        <v>29</v>
      </c>
    </row>
    <row r="289" spans="1:4">
      <c r="A289" s="20" t="s">
        <v>28</v>
      </c>
      <c r="B289" s="20" t="s">
        <v>36</v>
      </c>
    </row>
    <row r="291" spans="1:4">
      <c r="A291" s="20" t="s">
        <v>26</v>
      </c>
      <c r="B291" s="20" t="s">
        <v>25</v>
      </c>
      <c r="C291" s="20" t="s">
        <v>24</v>
      </c>
      <c r="D291" s="20" t="s">
        <v>23</v>
      </c>
    </row>
    <row r="292" spans="1:4">
      <c r="A292" s="20" t="s">
        <v>22</v>
      </c>
      <c r="B292" s="20" t="s">
        <v>22</v>
      </c>
      <c r="C292" s="20">
        <v>455</v>
      </c>
      <c r="D292" s="20" t="s">
        <v>21</v>
      </c>
    </row>
    <row r="294" spans="1:4">
      <c r="A294" s="20" t="s">
        <v>32</v>
      </c>
      <c r="B294" s="21">
        <v>44347</v>
      </c>
    </row>
    <row r="295" spans="1:4">
      <c r="A295" s="20" t="s">
        <v>31</v>
      </c>
    </row>
    <row r="296" spans="1:4">
      <c r="A296" s="20" t="s">
        <v>30</v>
      </c>
      <c r="B296" s="20" t="s">
        <v>29</v>
      </c>
    </row>
    <row r="297" spans="1:4">
      <c r="A297" s="20" t="s">
        <v>28</v>
      </c>
      <c r="B297" s="20" t="s">
        <v>35</v>
      </c>
    </row>
    <row r="299" spans="1:4">
      <c r="A299" s="20" t="s">
        <v>26</v>
      </c>
      <c r="B299" s="20" t="s">
        <v>25</v>
      </c>
      <c r="C299" s="20" t="s">
        <v>24</v>
      </c>
      <c r="D299" s="20" t="s">
        <v>23</v>
      </c>
    </row>
    <row r="300" spans="1:4">
      <c r="A300" s="20" t="s">
        <v>22</v>
      </c>
      <c r="B300" s="20" t="s">
        <v>22</v>
      </c>
      <c r="C300" s="20">
        <v>454</v>
      </c>
      <c r="D300" s="20" t="s">
        <v>21</v>
      </c>
    </row>
    <row r="302" spans="1:4">
      <c r="A302" s="20" t="s">
        <v>32</v>
      </c>
      <c r="B302" s="21">
        <v>44347</v>
      </c>
    </row>
    <row r="303" spans="1:4">
      <c r="A303" s="20" t="s">
        <v>31</v>
      </c>
    </row>
    <row r="304" spans="1:4">
      <c r="A304" s="20" t="s">
        <v>30</v>
      </c>
      <c r="B304" s="20" t="s">
        <v>29</v>
      </c>
    </row>
    <row r="305" spans="1:4">
      <c r="A305" s="20" t="s">
        <v>28</v>
      </c>
      <c r="B305" s="20" t="s">
        <v>34</v>
      </c>
    </row>
    <row r="307" spans="1:4">
      <c r="A307" s="20" t="s">
        <v>26</v>
      </c>
      <c r="B307" s="20" t="s">
        <v>25</v>
      </c>
      <c r="C307" s="20" t="s">
        <v>24</v>
      </c>
      <c r="D307" s="20" t="s">
        <v>23</v>
      </c>
    </row>
    <row r="308" spans="1:4">
      <c r="A308" s="20" t="s">
        <v>22</v>
      </c>
      <c r="B308" s="20" t="s">
        <v>22</v>
      </c>
      <c r="C308" s="20">
        <v>443</v>
      </c>
      <c r="D308" s="20" t="s">
        <v>21</v>
      </c>
    </row>
    <row r="310" spans="1:4">
      <c r="A310" s="20" t="s">
        <v>32</v>
      </c>
      <c r="B310" s="21">
        <v>44347</v>
      </c>
    </row>
    <row r="311" spans="1:4">
      <c r="A311" s="20" t="s">
        <v>31</v>
      </c>
    </row>
    <row r="312" spans="1:4">
      <c r="A312" s="20" t="s">
        <v>30</v>
      </c>
      <c r="B312" s="20" t="s">
        <v>29</v>
      </c>
    </row>
    <row r="313" spans="1:4">
      <c r="A313" s="20" t="s">
        <v>28</v>
      </c>
      <c r="B313" s="20" t="s">
        <v>33</v>
      </c>
    </row>
    <row r="315" spans="1:4">
      <c r="A315" s="20" t="s">
        <v>26</v>
      </c>
      <c r="B315" s="20" t="s">
        <v>25</v>
      </c>
      <c r="C315" s="20" t="s">
        <v>24</v>
      </c>
      <c r="D315" s="20" t="s">
        <v>23</v>
      </c>
    </row>
    <row r="316" spans="1:4">
      <c r="A316" s="20" t="s">
        <v>22</v>
      </c>
      <c r="B316" s="20" t="s">
        <v>22</v>
      </c>
      <c r="C316" s="20">
        <v>455</v>
      </c>
      <c r="D316" s="20" t="s">
        <v>21</v>
      </c>
    </row>
    <row r="318" spans="1:4">
      <c r="A318" s="20" t="s">
        <v>32</v>
      </c>
      <c r="B318" s="21">
        <v>44347</v>
      </c>
    </row>
    <row r="319" spans="1:4">
      <c r="A319" s="20" t="s">
        <v>31</v>
      </c>
    </row>
    <row r="320" spans="1:4">
      <c r="A320" s="20" t="s">
        <v>30</v>
      </c>
      <c r="B320" s="20" t="s">
        <v>29</v>
      </c>
    </row>
    <row r="321" spans="1:4">
      <c r="A321" s="20" t="s">
        <v>28</v>
      </c>
      <c r="B321" s="20" t="s">
        <v>27</v>
      </c>
    </row>
    <row r="323" spans="1:4">
      <c r="A323" s="20" t="s">
        <v>26</v>
      </c>
      <c r="B323" s="20" t="s">
        <v>25</v>
      </c>
      <c r="C323" s="20" t="s">
        <v>24</v>
      </c>
      <c r="D323" s="20" t="s">
        <v>23</v>
      </c>
    </row>
    <row r="324" spans="1:4" ht="16">
      <c r="A324" s="20" t="s">
        <v>22</v>
      </c>
      <c r="B324" s="20" t="s">
        <v>22</v>
      </c>
      <c r="C324" s="51">
        <v>395</v>
      </c>
      <c r="D324" s="20" t="s">
        <v>21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E099A0-5238-FB46-926B-1B6237815FB3}">
  <dimension ref="A1:M156"/>
  <sheetViews>
    <sheetView topLeftCell="C1" workbookViewId="0">
      <selection activeCell="K28" sqref="K28"/>
    </sheetView>
  </sheetViews>
  <sheetFormatPr baseColWidth="10" defaultColWidth="8.83203125" defaultRowHeight="15"/>
  <cols>
    <col min="1" max="1" width="18.33203125" style="20" bestFit="1" customWidth="1"/>
    <col min="2" max="2" width="14" style="20" bestFit="1" customWidth="1"/>
    <col min="3" max="3" width="6.5" style="20" bestFit="1" customWidth="1"/>
    <col min="4" max="4" width="5.5" style="20" bestFit="1" customWidth="1"/>
    <col min="5" max="16384" width="8.83203125" style="19"/>
  </cols>
  <sheetData>
    <row r="1" spans="1:13" ht="16">
      <c r="A1" s="20" t="s">
        <v>77</v>
      </c>
      <c r="B1" s="21">
        <v>44356</v>
      </c>
      <c r="G1" s="22"/>
      <c r="H1" s="22"/>
      <c r="I1" s="22"/>
      <c r="J1" s="22"/>
      <c r="K1" s="22" t="s">
        <v>78</v>
      </c>
      <c r="L1" s="5">
        <f>'Summary 2'!E9</f>
        <v>935.5</v>
      </c>
    </row>
    <row r="2" spans="1:13">
      <c r="A2" s="20" t="s">
        <v>76</v>
      </c>
      <c r="B2" s="20" t="s">
        <v>75</v>
      </c>
      <c r="G2" s="23" t="s">
        <v>79</v>
      </c>
      <c r="H2" s="23" t="s">
        <v>14</v>
      </c>
      <c r="I2" s="22" t="s">
        <v>80</v>
      </c>
      <c r="J2" s="22" t="s">
        <v>81</v>
      </c>
      <c r="K2" s="22" t="s">
        <v>82</v>
      </c>
      <c r="L2" s="22" t="s">
        <v>15</v>
      </c>
      <c r="M2" s="19" t="s">
        <v>112</v>
      </c>
    </row>
    <row r="3" spans="1:13" ht="16">
      <c r="A3" s="20" t="s">
        <v>74</v>
      </c>
      <c r="B3" s="20" t="s">
        <v>72</v>
      </c>
      <c r="G3" s="24" t="s">
        <v>83</v>
      </c>
      <c r="H3" s="24">
        <v>4</v>
      </c>
      <c r="I3" s="24">
        <v>0</v>
      </c>
      <c r="J3" s="24">
        <f>I3/60</f>
        <v>0</v>
      </c>
      <c r="K3" s="19">
        <f>'10 8 6 mlh'!C268</f>
        <v>726</v>
      </c>
      <c r="L3" s="25">
        <f t="shared" ref="L3:L13" si="0">K3/$L$1</f>
        <v>0.77605558524853024</v>
      </c>
      <c r="M3" s="19">
        <f>H3*I3/60</f>
        <v>0</v>
      </c>
    </row>
    <row r="4" spans="1:13" ht="16">
      <c r="A4" s="20" t="s">
        <v>73</v>
      </c>
      <c r="B4" s="20" t="s">
        <v>72</v>
      </c>
      <c r="G4" s="24" t="s">
        <v>84</v>
      </c>
      <c r="H4" s="24">
        <v>4</v>
      </c>
      <c r="I4" s="27">
        <v>0</v>
      </c>
      <c r="J4" s="24">
        <f t="shared" ref="J4:J12" si="1">I4/60</f>
        <v>0</v>
      </c>
      <c r="K4" s="26">
        <f>'10 8 6 mlh'!C276</f>
        <v>730</v>
      </c>
      <c r="L4" s="25">
        <f t="shared" si="0"/>
        <v>0.78033137359700699</v>
      </c>
      <c r="M4" s="19">
        <f t="shared" ref="M4:M28" si="2">H4*I4/60</f>
        <v>0</v>
      </c>
    </row>
    <row r="5" spans="1:13" ht="16">
      <c r="G5" s="24" t="s">
        <v>84</v>
      </c>
      <c r="H5" s="24">
        <v>4</v>
      </c>
      <c r="I5" s="27">
        <v>30</v>
      </c>
      <c r="J5" s="24">
        <f t="shared" si="1"/>
        <v>0.5</v>
      </c>
      <c r="K5" s="26">
        <f>'10 8 6 mlh'!C284</f>
        <v>477</v>
      </c>
      <c r="L5" s="25">
        <f t="shared" si="0"/>
        <v>0.5098877605558525</v>
      </c>
      <c r="M5" s="19">
        <f t="shared" si="2"/>
        <v>2</v>
      </c>
    </row>
    <row r="6" spans="1:13" ht="16">
      <c r="A6" s="20" t="s">
        <v>32</v>
      </c>
      <c r="B6" s="21">
        <v>44348</v>
      </c>
      <c r="G6" s="24" t="s">
        <v>84</v>
      </c>
      <c r="H6" s="24">
        <v>4</v>
      </c>
      <c r="I6" s="27">
        <v>60</v>
      </c>
      <c r="J6" s="24">
        <f t="shared" si="1"/>
        <v>1</v>
      </c>
      <c r="K6" s="19">
        <f>'10 8 6 mlh'!C292</f>
        <v>455</v>
      </c>
      <c r="L6" s="25">
        <f t="shared" si="0"/>
        <v>0.48637092463923037</v>
      </c>
      <c r="M6" s="19">
        <f t="shared" si="2"/>
        <v>4</v>
      </c>
    </row>
    <row r="7" spans="1:13" ht="16">
      <c r="A7" s="20" t="s">
        <v>31</v>
      </c>
      <c r="G7" s="24" t="s">
        <v>84</v>
      </c>
      <c r="H7" s="24">
        <v>4</v>
      </c>
      <c r="I7" s="27">
        <v>90</v>
      </c>
      <c r="J7" s="24">
        <f t="shared" si="1"/>
        <v>1.5</v>
      </c>
      <c r="K7" s="19">
        <f>'10 8 6 mlh'!C300</f>
        <v>454</v>
      </c>
      <c r="L7" s="25">
        <f t="shared" si="0"/>
        <v>0.48530197755211119</v>
      </c>
      <c r="M7" s="19">
        <f t="shared" si="2"/>
        <v>6</v>
      </c>
    </row>
    <row r="8" spans="1:13" ht="16">
      <c r="A8" s="20" t="s">
        <v>30</v>
      </c>
      <c r="B8" s="20" t="s">
        <v>29</v>
      </c>
      <c r="G8" s="24" t="s">
        <v>84</v>
      </c>
      <c r="H8" s="24">
        <v>4</v>
      </c>
      <c r="I8" s="27">
        <v>120</v>
      </c>
      <c r="J8" s="24">
        <f t="shared" si="1"/>
        <v>2</v>
      </c>
      <c r="K8" s="19">
        <f>'10 8 6 mlh'!C308</f>
        <v>443</v>
      </c>
      <c r="L8" s="25">
        <f t="shared" si="0"/>
        <v>0.47354355959380012</v>
      </c>
      <c r="M8" s="19">
        <f t="shared" si="2"/>
        <v>8</v>
      </c>
    </row>
    <row r="9" spans="1:13" ht="16">
      <c r="A9" s="20" t="s">
        <v>28</v>
      </c>
      <c r="B9" s="20" t="s">
        <v>93</v>
      </c>
      <c r="G9" s="24" t="s">
        <v>84</v>
      </c>
      <c r="H9" s="24">
        <v>4</v>
      </c>
      <c r="I9" s="27">
        <v>150</v>
      </c>
      <c r="J9" s="24">
        <f t="shared" si="1"/>
        <v>2.5</v>
      </c>
      <c r="K9" s="19">
        <f>'10 8 6 mlh'!C316</f>
        <v>455</v>
      </c>
      <c r="L9" s="25">
        <f t="shared" si="0"/>
        <v>0.48637092463923037</v>
      </c>
      <c r="M9" s="19">
        <f t="shared" si="2"/>
        <v>10</v>
      </c>
    </row>
    <row r="10" spans="1:13" ht="16">
      <c r="G10" s="24" t="s">
        <v>84</v>
      </c>
      <c r="H10" s="24">
        <v>4</v>
      </c>
      <c r="I10" s="28">
        <v>180</v>
      </c>
      <c r="J10" s="24">
        <f t="shared" si="1"/>
        <v>3</v>
      </c>
      <c r="K10" s="19">
        <f>'10 8 6 mlh'!C324</f>
        <v>395</v>
      </c>
      <c r="L10" s="25">
        <f t="shared" si="0"/>
        <v>0.42223409941207912</v>
      </c>
      <c r="M10" s="19">
        <f t="shared" si="2"/>
        <v>12</v>
      </c>
    </row>
    <row r="11" spans="1:13" ht="16">
      <c r="A11" s="20" t="s">
        <v>26</v>
      </c>
      <c r="B11" s="20" t="s">
        <v>25</v>
      </c>
      <c r="C11" s="20" t="s">
        <v>24</v>
      </c>
      <c r="D11" s="20" t="s">
        <v>23</v>
      </c>
      <c r="G11" s="24" t="s">
        <v>84</v>
      </c>
      <c r="H11" s="24">
        <v>4</v>
      </c>
      <c r="I11" s="27">
        <v>210</v>
      </c>
      <c r="J11" s="24">
        <f t="shared" si="1"/>
        <v>3.5</v>
      </c>
      <c r="K11" s="19">
        <f>C12</f>
        <v>394</v>
      </c>
      <c r="L11" s="25">
        <f t="shared" si="0"/>
        <v>0.42116515232495993</v>
      </c>
      <c r="M11" s="19">
        <f t="shared" si="2"/>
        <v>14</v>
      </c>
    </row>
    <row r="12" spans="1:13" ht="16">
      <c r="A12" s="20" t="s">
        <v>22</v>
      </c>
      <c r="B12" s="20" t="s">
        <v>22</v>
      </c>
      <c r="C12" s="20">
        <v>394</v>
      </c>
      <c r="D12" s="20" t="s">
        <v>21</v>
      </c>
      <c r="F12" s="26"/>
      <c r="G12" s="48" t="s">
        <v>84</v>
      </c>
      <c r="H12" s="48">
        <v>4</v>
      </c>
      <c r="I12" s="27">
        <v>240</v>
      </c>
      <c r="J12" s="48">
        <f t="shared" si="1"/>
        <v>4</v>
      </c>
      <c r="K12" s="26">
        <f>C20</f>
        <v>384</v>
      </c>
      <c r="L12" s="49">
        <f t="shared" si="0"/>
        <v>0.41047568145376806</v>
      </c>
      <c r="M12" s="19">
        <f t="shared" si="2"/>
        <v>16</v>
      </c>
    </row>
    <row r="13" spans="1:13" ht="16">
      <c r="F13" s="26"/>
      <c r="G13" s="48" t="s">
        <v>84</v>
      </c>
      <c r="H13" s="48">
        <v>4</v>
      </c>
      <c r="I13" s="27">
        <v>270</v>
      </c>
      <c r="J13" s="48">
        <f>I13/60</f>
        <v>4.5</v>
      </c>
      <c r="K13" s="26">
        <f>C28</f>
        <v>375</v>
      </c>
      <c r="L13" s="57">
        <f t="shared" si="0"/>
        <v>0.40085515766969537</v>
      </c>
      <c r="M13" s="19">
        <f t="shared" si="2"/>
        <v>18</v>
      </c>
    </row>
    <row r="14" spans="1:13" ht="16">
      <c r="A14" s="20" t="s">
        <v>32</v>
      </c>
      <c r="B14" s="21">
        <v>44348</v>
      </c>
      <c r="F14" s="26"/>
      <c r="K14" s="22" t="s">
        <v>78</v>
      </c>
      <c r="L14" s="5">
        <f>'Summary 2'!H9</f>
        <v>839</v>
      </c>
    </row>
    <row r="15" spans="1:13" ht="16">
      <c r="A15" s="20" t="s">
        <v>31</v>
      </c>
      <c r="F15" s="26"/>
      <c r="G15" s="34" t="s">
        <v>83</v>
      </c>
      <c r="H15" s="34">
        <v>2</v>
      </c>
      <c r="I15" s="52">
        <f>J15*60</f>
        <v>0</v>
      </c>
      <c r="J15" s="34">
        <v>0</v>
      </c>
      <c r="K15" s="35">
        <f>C52</f>
        <v>782</v>
      </c>
      <c r="L15" s="36">
        <f>K15/$L$14</f>
        <v>0.93206197854588801</v>
      </c>
      <c r="M15" s="19">
        <f t="shared" si="2"/>
        <v>0</v>
      </c>
    </row>
    <row r="16" spans="1:13" ht="16">
      <c r="A16" s="20" t="s">
        <v>30</v>
      </c>
      <c r="B16" s="20" t="s">
        <v>29</v>
      </c>
      <c r="F16" s="26"/>
      <c r="G16" s="48" t="s">
        <v>84</v>
      </c>
      <c r="H16" s="48">
        <v>2</v>
      </c>
      <c r="I16" s="27">
        <f t="shared" ref="I16:I28" si="3">J16*60</f>
        <v>0</v>
      </c>
      <c r="J16" s="27">
        <v>0</v>
      </c>
      <c r="K16" s="26">
        <f>C60</f>
        <v>735</v>
      </c>
      <c r="L16" s="49">
        <f t="shared" ref="L16:L28" si="4">K16/$L$14</f>
        <v>0.87604290822407627</v>
      </c>
      <c r="M16" s="19">
        <f t="shared" si="2"/>
        <v>0</v>
      </c>
    </row>
    <row r="17" spans="1:13" ht="16">
      <c r="A17" s="20" t="s">
        <v>28</v>
      </c>
      <c r="B17" s="20" t="s">
        <v>94</v>
      </c>
      <c r="F17" s="26"/>
      <c r="G17" s="48" t="s">
        <v>84</v>
      </c>
      <c r="H17" s="48">
        <v>2</v>
      </c>
      <c r="I17" s="27">
        <f t="shared" si="3"/>
        <v>34.199999999999996</v>
      </c>
      <c r="J17" s="27">
        <v>0.56999999999999995</v>
      </c>
      <c r="K17" s="26">
        <f>C68</f>
        <v>406</v>
      </c>
      <c r="L17" s="49">
        <f t="shared" si="4"/>
        <v>0.48390941597139453</v>
      </c>
      <c r="M17" s="55">
        <f t="shared" si="2"/>
        <v>1.1399999999999999</v>
      </c>
    </row>
    <row r="18" spans="1:13" ht="16">
      <c r="F18" s="26"/>
      <c r="G18" s="48" t="s">
        <v>84</v>
      </c>
      <c r="H18" s="48">
        <v>2</v>
      </c>
      <c r="I18" s="27">
        <f t="shared" si="3"/>
        <v>60</v>
      </c>
      <c r="J18" s="27">
        <v>1</v>
      </c>
      <c r="K18" s="26">
        <f>C76</f>
        <v>355</v>
      </c>
      <c r="L18" s="49">
        <f t="shared" si="4"/>
        <v>0.4231227651966627</v>
      </c>
      <c r="M18" s="19">
        <f t="shared" si="2"/>
        <v>2</v>
      </c>
    </row>
    <row r="19" spans="1:13" ht="16">
      <c r="A19" s="20" t="s">
        <v>26</v>
      </c>
      <c r="B19" s="20" t="s">
        <v>25</v>
      </c>
      <c r="C19" s="20" t="s">
        <v>24</v>
      </c>
      <c r="D19" s="20" t="s">
        <v>23</v>
      </c>
      <c r="F19" s="26"/>
      <c r="G19" s="48" t="s">
        <v>84</v>
      </c>
      <c r="H19" s="48">
        <v>2</v>
      </c>
      <c r="I19" s="27">
        <f t="shared" si="3"/>
        <v>90</v>
      </c>
      <c r="J19" s="27">
        <v>1.5</v>
      </c>
      <c r="K19" s="26">
        <f>C84</f>
        <v>337</v>
      </c>
      <c r="L19" s="49">
        <f t="shared" si="4"/>
        <v>0.40166865315852207</v>
      </c>
      <c r="M19" s="19">
        <f t="shared" si="2"/>
        <v>3</v>
      </c>
    </row>
    <row r="20" spans="1:13" ht="16">
      <c r="A20" s="20" t="s">
        <v>22</v>
      </c>
      <c r="B20" s="20" t="s">
        <v>22</v>
      </c>
      <c r="C20" s="20">
        <v>384</v>
      </c>
      <c r="D20" s="20" t="s">
        <v>21</v>
      </c>
      <c r="F20" s="26"/>
      <c r="G20" s="48" t="s">
        <v>84</v>
      </c>
      <c r="H20" s="48">
        <v>2</v>
      </c>
      <c r="I20" s="27">
        <f t="shared" si="3"/>
        <v>120</v>
      </c>
      <c r="J20" s="27">
        <v>2</v>
      </c>
      <c r="K20" s="26">
        <f>C92</f>
        <v>306</v>
      </c>
      <c r="L20" s="49">
        <f t="shared" si="4"/>
        <v>0.36471990464839094</v>
      </c>
      <c r="M20" s="19">
        <f t="shared" si="2"/>
        <v>4</v>
      </c>
    </row>
    <row r="21" spans="1:13" ht="16">
      <c r="G21" s="48" t="s">
        <v>84</v>
      </c>
      <c r="H21" s="48">
        <v>2</v>
      </c>
      <c r="I21" s="27">
        <f t="shared" si="3"/>
        <v>150</v>
      </c>
      <c r="J21" s="27">
        <v>2.5</v>
      </c>
      <c r="K21" s="50">
        <f>C100</f>
        <v>292</v>
      </c>
      <c r="L21" s="49">
        <f t="shared" si="4"/>
        <v>0.34803337306317045</v>
      </c>
      <c r="M21" s="19">
        <f t="shared" si="2"/>
        <v>5</v>
      </c>
    </row>
    <row r="22" spans="1:13" ht="16">
      <c r="A22" s="20" t="s">
        <v>32</v>
      </c>
      <c r="B22" s="21">
        <v>44348</v>
      </c>
      <c r="G22" s="48" t="s">
        <v>84</v>
      </c>
      <c r="H22" s="48">
        <v>2</v>
      </c>
      <c r="I22" s="27">
        <f t="shared" si="3"/>
        <v>180</v>
      </c>
      <c r="J22" s="28">
        <v>3</v>
      </c>
      <c r="K22" s="26">
        <f>C108</f>
        <v>284</v>
      </c>
      <c r="L22" s="49">
        <f t="shared" si="4"/>
        <v>0.33849821215733017</v>
      </c>
      <c r="M22" s="19">
        <f t="shared" si="2"/>
        <v>6</v>
      </c>
    </row>
    <row r="23" spans="1:13" ht="16">
      <c r="A23" s="20" t="s">
        <v>31</v>
      </c>
      <c r="G23" s="48" t="s">
        <v>84</v>
      </c>
      <c r="H23" s="48">
        <v>2</v>
      </c>
      <c r="I23" s="27">
        <f t="shared" si="3"/>
        <v>210</v>
      </c>
      <c r="J23" s="27">
        <v>3.5</v>
      </c>
      <c r="K23" s="26">
        <f>C116</f>
        <v>285</v>
      </c>
      <c r="L23" s="49">
        <f t="shared" si="4"/>
        <v>0.3396901072705602</v>
      </c>
      <c r="M23" s="19">
        <f t="shared" si="2"/>
        <v>7</v>
      </c>
    </row>
    <row r="24" spans="1:13" ht="16">
      <c r="A24" s="20" t="s">
        <v>30</v>
      </c>
      <c r="B24" s="20" t="s">
        <v>29</v>
      </c>
      <c r="G24" s="48" t="s">
        <v>84</v>
      </c>
      <c r="H24" s="48">
        <v>2</v>
      </c>
      <c r="I24" s="27">
        <f t="shared" si="3"/>
        <v>240</v>
      </c>
      <c r="J24" s="27">
        <v>4</v>
      </c>
      <c r="K24" s="26">
        <f>C124</f>
        <v>285</v>
      </c>
      <c r="L24" s="49">
        <f t="shared" si="4"/>
        <v>0.3396901072705602</v>
      </c>
      <c r="M24" s="19">
        <f t="shared" si="2"/>
        <v>8</v>
      </c>
    </row>
    <row r="25" spans="1:13" ht="16">
      <c r="A25" s="20" t="s">
        <v>28</v>
      </c>
      <c r="B25" s="20" t="s">
        <v>95</v>
      </c>
      <c r="G25" s="48" t="s">
        <v>84</v>
      </c>
      <c r="H25" s="48">
        <v>2</v>
      </c>
      <c r="I25" s="27">
        <f t="shared" si="3"/>
        <v>270</v>
      </c>
      <c r="J25" s="27">
        <v>4.5</v>
      </c>
      <c r="K25" s="53">
        <f>C132</f>
        <v>156</v>
      </c>
      <c r="L25" s="54">
        <f t="shared" si="4"/>
        <v>0.18593563766388557</v>
      </c>
      <c r="M25" s="19">
        <f t="shared" si="2"/>
        <v>9</v>
      </c>
    </row>
    <row r="26" spans="1:13" ht="16">
      <c r="G26" s="48" t="s">
        <v>84</v>
      </c>
      <c r="H26" s="48">
        <v>2</v>
      </c>
      <c r="I26" s="27">
        <f t="shared" si="3"/>
        <v>300</v>
      </c>
      <c r="J26" s="27">
        <v>5</v>
      </c>
      <c r="K26" s="26">
        <f>C140</f>
        <v>247</v>
      </c>
      <c r="L26" s="49">
        <f t="shared" si="4"/>
        <v>0.29439809296781883</v>
      </c>
      <c r="M26" s="19">
        <f t="shared" si="2"/>
        <v>10</v>
      </c>
    </row>
    <row r="27" spans="1:13" ht="16">
      <c r="A27" s="20" t="s">
        <v>26</v>
      </c>
      <c r="B27" s="20" t="s">
        <v>25</v>
      </c>
      <c r="C27" s="20" t="s">
        <v>24</v>
      </c>
      <c r="D27" s="20" t="s">
        <v>23</v>
      </c>
      <c r="G27" s="48" t="s">
        <v>84</v>
      </c>
      <c r="H27" s="48">
        <v>2</v>
      </c>
      <c r="I27" s="27">
        <f t="shared" si="3"/>
        <v>330</v>
      </c>
      <c r="J27" s="27">
        <v>5.5</v>
      </c>
      <c r="K27" s="26">
        <f>C148</f>
        <v>244</v>
      </c>
      <c r="L27" s="49">
        <f t="shared" si="4"/>
        <v>0.29082240762812872</v>
      </c>
      <c r="M27" s="19">
        <f t="shared" si="2"/>
        <v>11</v>
      </c>
    </row>
    <row r="28" spans="1:13" ht="16">
      <c r="A28" s="20" t="s">
        <v>22</v>
      </c>
      <c r="B28" s="20" t="s">
        <v>22</v>
      </c>
      <c r="C28" s="20">
        <v>375</v>
      </c>
      <c r="D28" s="20" t="s">
        <v>21</v>
      </c>
      <c r="G28" s="48" t="s">
        <v>84</v>
      </c>
      <c r="H28" s="48">
        <v>2</v>
      </c>
      <c r="I28" s="27">
        <f t="shared" si="3"/>
        <v>360</v>
      </c>
      <c r="J28" s="27">
        <v>6</v>
      </c>
      <c r="K28" s="26">
        <f>C156</f>
        <v>272</v>
      </c>
      <c r="L28" s="57">
        <f t="shared" si="4"/>
        <v>0.32419547079856975</v>
      </c>
      <c r="M28" s="19">
        <f t="shared" si="2"/>
        <v>12</v>
      </c>
    </row>
    <row r="29" spans="1:13">
      <c r="L29" s="26"/>
    </row>
    <row r="30" spans="1:13">
      <c r="A30" s="20" t="s">
        <v>32</v>
      </c>
      <c r="B30" s="21">
        <v>44348</v>
      </c>
    </row>
    <row r="31" spans="1:13">
      <c r="A31" s="20" t="s">
        <v>31</v>
      </c>
    </row>
    <row r="32" spans="1:13">
      <c r="A32" s="20" t="s">
        <v>30</v>
      </c>
      <c r="B32" s="20" t="s">
        <v>29</v>
      </c>
    </row>
    <row r="33" spans="1:4">
      <c r="A33" s="20" t="s">
        <v>28</v>
      </c>
      <c r="B33" s="20" t="s">
        <v>96</v>
      </c>
    </row>
    <row r="35" spans="1:4">
      <c r="A35" s="20" t="s">
        <v>26</v>
      </c>
      <c r="B35" s="20" t="s">
        <v>25</v>
      </c>
      <c r="C35" s="20" t="s">
        <v>24</v>
      </c>
      <c r="D35" s="20" t="s">
        <v>23</v>
      </c>
    </row>
    <row r="36" spans="1:4">
      <c r="A36" s="20" t="s">
        <v>22</v>
      </c>
      <c r="B36" s="20" t="s">
        <v>22</v>
      </c>
      <c r="C36" s="20">
        <v>831</v>
      </c>
      <c r="D36" s="20" t="s">
        <v>21</v>
      </c>
    </row>
    <row r="38" spans="1:4">
      <c r="A38" s="20" t="s">
        <v>32</v>
      </c>
      <c r="B38" s="21">
        <v>44348</v>
      </c>
    </row>
    <row r="39" spans="1:4">
      <c r="A39" s="20" t="s">
        <v>31</v>
      </c>
    </row>
    <row r="40" spans="1:4">
      <c r="A40" s="20" t="s">
        <v>30</v>
      </c>
      <c r="B40" s="20" t="s">
        <v>29</v>
      </c>
    </row>
    <row r="41" spans="1:4">
      <c r="A41" s="20" t="s">
        <v>28</v>
      </c>
      <c r="B41" s="20" t="s">
        <v>97</v>
      </c>
    </row>
    <row r="43" spans="1:4">
      <c r="A43" s="20" t="s">
        <v>26</v>
      </c>
      <c r="B43" s="20" t="s">
        <v>25</v>
      </c>
      <c r="C43" s="20" t="s">
        <v>24</v>
      </c>
      <c r="D43" s="20" t="s">
        <v>23</v>
      </c>
    </row>
    <row r="44" spans="1:4">
      <c r="A44" s="20" t="s">
        <v>22</v>
      </c>
      <c r="B44" s="20" t="s">
        <v>22</v>
      </c>
      <c r="C44" s="20">
        <v>847</v>
      </c>
      <c r="D44" s="20" t="s">
        <v>21</v>
      </c>
    </row>
    <row r="46" spans="1:4">
      <c r="A46" s="20" t="s">
        <v>32</v>
      </c>
      <c r="B46" s="21">
        <v>44348</v>
      </c>
    </row>
    <row r="47" spans="1:4">
      <c r="A47" s="20" t="s">
        <v>31</v>
      </c>
    </row>
    <row r="48" spans="1:4">
      <c r="A48" s="20" t="s">
        <v>30</v>
      </c>
      <c r="B48" s="20" t="s">
        <v>29</v>
      </c>
    </row>
    <row r="49" spans="1:4">
      <c r="A49" s="20" t="s">
        <v>28</v>
      </c>
      <c r="B49" s="20" t="s">
        <v>98</v>
      </c>
    </row>
    <row r="51" spans="1:4">
      <c r="A51" s="20" t="s">
        <v>26</v>
      </c>
      <c r="B51" s="20" t="s">
        <v>25</v>
      </c>
      <c r="C51" s="20" t="s">
        <v>24</v>
      </c>
      <c r="D51" s="20" t="s">
        <v>23</v>
      </c>
    </row>
    <row r="52" spans="1:4">
      <c r="A52" s="20" t="s">
        <v>22</v>
      </c>
      <c r="B52" s="20" t="s">
        <v>22</v>
      </c>
      <c r="C52" s="20">
        <v>782</v>
      </c>
      <c r="D52" s="20" t="s">
        <v>21</v>
      </c>
    </row>
    <row r="54" spans="1:4">
      <c r="A54" s="20" t="s">
        <v>32</v>
      </c>
      <c r="B54" s="21">
        <v>44348</v>
      </c>
    </row>
    <row r="55" spans="1:4">
      <c r="A55" s="20" t="s">
        <v>31</v>
      </c>
    </row>
    <row r="56" spans="1:4">
      <c r="A56" s="20" t="s">
        <v>30</v>
      </c>
      <c r="B56" s="20" t="s">
        <v>29</v>
      </c>
    </row>
    <row r="57" spans="1:4">
      <c r="A57" s="20" t="s">
        <v>28</v>
      </c>
      <c r="B57" s="20" t="s">
        <v>99</v>
      </c>
    </row>
    <row r="59" spans="1:4">
      <c r="A59" s="20" t="s">
        <v>26</v>
      </c>
      <c r="B59" s="20" t="s">
        <v>25</v>
      </c>
      <c r="C59" s="20" t="s">
        <v>24</v>
      </c>
      <c r="D59" s="20" t="s">
        <v>23</v>
      </c>
    </row>
    <row r="60" spans="1:4">
      <c r="A60" s="20" t="s">
        <v>22</v>
      </c>
      <c r="B60" s="20" t="s">
        <v>22</v>
      </c>
      <c r="C60" s="20">
        <v>735</v>
      </c>
      <c r="D60" s="20" t="s">
        <v>21</v>
      </c>
    </row>
    <row r="62" spans="1:4">
      <c r="A62" s="20" t="s">
        <v>32</v>
      </c>
      <c r="B62" s="21">
        <v>44348</v>
      </c>
    </row>
    <row r="63" spans="1:4">
      <c r="A63" s="20" t="s">
        <v>31</v>
      </c>
    </row>
    <row r="64" spans="1:4">
      <c r="A64" s="20" t="s">
        <v>30</v>
      </c>
      <c r="B64" s="20" t="s">
        <v>29</v>
      </c>
    </row>
    <row r="65" spans="1:4">
      <c r="A65" s="20" t="s">
        <v>28</v>
      </c>
      <c r="B65" s="20" t="s">
        <v>100</v>
      </c>
    </row>
    <row r="67" spans="1:4">
      <c r="A67" s="20" t="s">
        <v>26</v>
      </c>
      <c r="B67" s="20" t="s">
        <v>25</v>
      </c>
      <c r="C67" s="20" t="s">
        <v>24</v>
      </c>
      <c r="D67" s="20" t="s">
        <v>23</v>
      </c>
    </row>
    <row r="68" spans="1:4">
      <c r="A68" s="20" t="s">
        <v>22</v>
      </c>
      <c r="B68" s="20" t="s">
        <v>22</v>
      </c>
      <c r="C68" s="20">
        <v>406</v>
      </c>
      <c r="D68" s="20" t="s">
        <v>21</v>
      </c>
    </row>
    <row r="70" spans="1:4">
      <c r="A70" s="20" t="s">
        <v>32</v>
      </c>
      <c r="B70" s="21">
        <v>44348</v>
      </c>
    </row>
    <row r="71" spans="1:4">
      <c r="A71" s="20" t="s">
        <v>31</v>
      </c>
    </row>
    <row r="72" spans="1:4">
      <c r="A72" s="20" t="s">
        <v>30</v>
      </c>
      <c r="B72" s="20" t="s">
        <v>29</v>
      </c>
    </row>
    <row r="73" spans="1:4">
      <c r="A73" s="20" t="s">
        <v>28</v>
      </c>
      <c r="B73" s="20" t="s">
        <v>101</v>
      </c>
    </row>
    <row r="75" spans="1:4">
      <c r="A75" s="20" t="s">
        <v>26</v>
      </c>
      <c r="B75" s="20" t="s">
        <v>25</v>
      </c>
      <c r="C75" s="20" t="s">
        <v>24</v>
      </c>
      <c r="D75" s="20" t="s">
        <v>23</v>
      </c>
    </row>
    <row r="76" spans="1:4">
      <c r="A76" s="20" t="s">
        <v>22</v>
      </c>
      <c r="B76" s="20" t="s">
        <v>22</v>
      </c>
      <c r="C76" s="20">
        <v>355</v>
      </c>
      <c r="D76" s="20" t="s">
        <v>21</v>
      </c>
    </row>
    <row r="78" spans="1:4">
      <c r="A78" s="20" t="s">
        <v>32</v>
      </c>
      <c r="B78" s="21">
        <v>44348</v>
      </c>
    </row>
    <row r="79" spans="1:4">
      <c r="A79" s="20" t="s">
        <v>31</v>
      </c>
    </row>
    <row r="80" spans="1:4">
      <c r="A80" s="20" t="s">
        <v>30</v>
      </c>
      <c r="B80" s="20" t="s">
        <v>29</v>
      </c>
    </row>
    <row r="81" spans="1:4">
      <c r="A81" s="20" t="s">
        <v>28</v>
      </c>
      <c r="B81" s="20" t="s">
        <v>102</v>
      </c>
    </row>
    <row r="83" spans="1:4">
      <c r="A83" s="20" t="s">
        <v>26</v>
      </c>
      <c r="B83" s="20" t="s">
        <v>25</v>
      </c>
      <c r="C83" s="20" t="s">
        <v>24</v>
      </c>
      <c r="D83" s="20" t="s">
        <v>23</v>
      </c>
    </row>
    <row r="84" spans="1:4">
      <c r="A84" s="20" t="s">
        <v>22</v>
      </c>
      <c r="B84" s="20" t="s">
        <v>22</v>
      </c>
      <c r="C84" s="20">
        <v>337</v>
      </c>
      <c r="D84" s="20" t="s">
        <v>21</v>
      </c>
    </row>
    <row r="86" spans="1:4">
      <c r="A86" s="20" t="s">
        <v>32</v>
      </c>
      <c r="B86" s="21">
        <v>44348</v>
      </c>
    </row>
    <row r="87" spans="1:4">
      <c r="A87" s="20" t="s">
        <v>31</v>
      </c>
    </row>
    <row r="88" spans="1:4">
      <c r="A88" s="20" t="s">
        <v>30</v>
      </c>
      <c r="B88" s="20" t="s">
        <v>29</v>
      </c>
    </row>
    <row r="89" spans="1:4">
      <c r="A89" s="20" t="s">
        <v>28</v>
      </c>
      <c r="B89" s="20" t="s">
        <v>103</v>
      </c>
    </row>
    <row r="91" spans="1:4">
      <c r="A91" s="20" t="s">
        <v>26</v>
      </c>
      <c r="B91" s="20" t="s">
        <v>25</v>
      </c>
      <c r="C91" s="20" t="s">
        <v>24</v>
      </c>
      <c r="D91" s="20" t="s">
        <v>23</v>
      </c>
    </row>
    <row r="92" spans="1:4">
      <c r="A92" s="20" t="s">
        <v>22</v>
      </c>
      <c r="B92" s="20" t="s">
        <v>22</v>
      </c>
      <c r="C92" s="20">
        <v>306</v>
      </c>
      <c r="D92" s="20" t="s">
        <v>21</v>
      </c>
    </row>
    <row r="94" spans="1:4">
      <c r="A94" s="20" t="s">
        <v>32</v>
      </c>
      <c r="B94" s="21">
        <v>44348</v>
      </c>
    </row>
    <row r="95" spans="1:4">
      <c r="A95" s="20" t="s">
        <v>31</v>
      </c>
    </row>
    <row r="96" spans="1:4">
      <c r="A96" s="20" t="s">
        <v>30</v>
      </c>
      <c r="B96" s="20" t="s">
        <v>29</v>
      </c>
    </row>
    <row r="97" spans="1:4">
      <c r="A97" s="20" t="s">
        <v>28</v>
      </c>
      <c r="B97" s="20" t="s">
        <v>104</v>
      </c>
    </row>
    <row r="99" spans="1:4">
      <c r="A99" s="20" t="s">
        <v>26</v>
      </c>
      <c r="B99" s="20" t="s">
        <v>25</v>
      </c>
      <c r="C99" s="20" t="s">
        <v>24</v>
      </c>
      <c r="D99" s="20" t="s">
        <v>23</v>
      </c>
    </row>
    <row r="100" spans="1:4">
      <c r="A100" s="20" t="s">
        <v>22</v>
      </c>
      <c r="B100" s="20" t="s">
        <v>22</v>
      </c>
      <c r="C100" s="20">
        <v>292</v>
      </c>
      <c r="D100" s="20" t="s">
        <v>21</v>
      </c>
    </row>
    <row r="102" spans="1:4">
      <c r="A102" s="20" t="s">
        <v>32</v>
      </c>
      <c r="B102" s="21">
        <v>44348</v>
      </c>
    </row>
    <row r="103" spans="1:4">
      <c r="A103" s="20" t="s">
        <v>31</v>
      </c>
    </row>
    <row r="104" spans="1:4">
      <c r="A104" s="20" t="s">
        <v>30</v>
      </c>
      <c r="B104" s="20" t="s">
        <v>29</v>
      </c>
    </row>
    <row r="105" spans="1:4">
      <c r="A105" s="20" t="s">
        <v>28</v>
      </c>
      <c r="B105" s="20" t="s">
        <v>105</v>
      </c>
    </row>
    <row r="107" spans="1:4">
      <c r="A107" s="20" t="s">
        <v>26</v>
      </c>
      <c r="B107" s="20" t="s">
        <v>25</v>
      </c>
      <c r="C107" s="20" t="s">
        <v>24</v>
      </c>
      <c r="D107" s="20" t="s">
        <v>23</v>
      </c>
    </row>
    <row r="108" spans="1:4">
      <c r="A108" s="20" t="s">
        <v>22</v>
      </c>
      <c r="B108" s="20" t="s">
        <v>22</v>
      </c>
      <c r="C108" s="20">
        <v>284</v>
      </c>
      <c r="D108" s="20" t="s">
        <v>21</v>
      </c>
    </row>
    <row r="110" spans="1:4">
      <c r="A110" s="20" t="s">
        <v>32</v>
      </c>
      <c r="B110" s="21">
        <v>44348</v>
      </c>
    </row>
    <row r="111" spans="1:4">
      <c r="A111" s="20" t="s">
        <v>31</v>
      </c>
    </row>
    <row r="112" spans="1:4">
      <c r="A112" s="20" t="s">
        <v>30</v>
      </c>
      <c r="B112" s="20" t="s">
        <v>29</v>
      </c>
    </row>
    <row r="113" spans="1:4">
      <c r="A113" s="20" t="s">
        <v>28</v>
      </c>
      <c r="B113" s="20" t="s">
        <v>106</v>
      </c>
    </row>
    <row r="115" spans="1:4">
      <c r="A115" s="20" t="s">
        <v>26</v>
      </c>
      <c r="B115" s="20" t="s">
        <v>25</v>
      </c>
      <c r="C115" s="20" t="s">
        <v>24</v>
      </c>
      <c r="D115" s="20" t="s">
        <v>23</v>
      </c>
    </row>
    <row r="116" spans="1:4">
      <c r="A116" s="20" t="s">
        <v>22</v>
      </c>
      <c r="B116" s="20" t="s">
        <v>22</v>
      </c>
      <c r="C116" s="20">
        <v>285</v>
      </c>
      <c r="D116" s="20" t="s">
        <v>21</v>
      </c>
    </row>
    <row r="118" spans="1:4">
      <c r="A118" s="20" t="s">
        <v>32</v>
      </c>
      <c r="B118" s="21">
        <v>44348</v>
      </c>
    </row>
    <row r="119" spans="1:4">
      <c r="A119" s="20" t="s">
        <v>31</v>
      </c>
    </row>
    <row r="120" spans="1:4">
      <c r="A120" s="20" t="s">
        <v>30</v>
      </c>
      <c r="B120" s="20" t="s">
        <v>29</v>
      </c>
    </row>
    <row r="121" spans="1:4">
      <c r="A121" s="20" t="s">
        <v>28</v>
      </c>
      <c r="B121" s="20" t="s">
        <v>107</v>
      </c>
    </row>
    <row r="123" spans="1:4">
      <c r="A123" s="20" t="s">
        <v>26</v>
      </c>
      <c r="B123" s="20" t="s">
        <v>25</v>
      </c>
      <c r="C123" s="20" t="s">
        <v>24</v>
      </c>
      <c r="D123" s="20" t="s">
        <v>23</v>
      </c>
    </row>
    <row r="124" spans="1:4">
      <c r="A124" s="20" t="s">
        <v>22</v>
      </c>
      <c r="B124" s="20" t="s">
        <v>22</v>
      </c>
      <c r="C124" s="20">
        <v>285</v>
      </c>
      <c r="D124" s="20" t="s">
        <v>21</v>
      </c>
    </row>
    <row r="126" spans="1:4">
      <c r="A126" s="20" t="s">
        <v>32</v>
      </c>
      <c r="B126" s="21">
        <v>44348</v>
      </c>
    </row>
    <row r="127" spans="1:4">
      <c r="A127" s="20" t="s">
        <v>31</v>
      </c>
    </row>
    <row r="128" spans="1:4">
      <c r="A128" s="20" t="s">
        <v>30</v>
      </c>
      <c r="B128" s="20" t="s">
        <v>29</v>
      </c>
    </row>
    <row r="129" spans="1:4">
      <c r="A129" s="20" t="s">
        <v>28</v>
      </c>
      <c r="B129" s="20" t="s">
        <v>108</v>
      </c>
    </row>
    <row r="131" spans="1:4">
      <c r="A131" s="20" t="s">
        <v>26</v>
      </c>
      <c r="B131" s="20" t="s">
        <v>25</v>
      </c>
      <c r="C131" s="20" t="s">
        <v>24</v>
      </c>
      <c r="D131" s="20" t="s">
        <v>23</v>
      </c>
    </row>
    <row r="132" spans="1:4">
      <c r="A132" s="20" t="s">
        <v>22</v>
      </c>
      <c r="B132" s="20" t="s">
        <v>22</v>
      </c>
      <c r="C132" s="20">
        <v>156</v>
      </c>
      <c r="D132" s="20" t="s">
        <v>21</v>
      </c>
    </row>
    <row r="134" spans="1:4">
      <c r="A134" s="20" t="s">
        <v>32</v>
      </c>
      <c r="B134" s="21">
        <v>44348</v>
      </c>
    </row>
    <row r="135" spans="1:4">
      <c r="A135" s="20" t="s">
        <v>31</v>
      </c>
    </row>
    <row r="136" spans="1:4">
      <c r="A136" s="20" t="s">
        <v>30</v>
      </c>
      <c r="B136" s="20" t="s">
        <v>29</v>
      </c>
    </row>
    <row r="137" spans="1:4">
      <c r="A137" s="20" t="s">
        <v>28</v>
      </c>
      <c r="B137" s="20" t="s">
        <v>109</v>
      </c>
    </row>
    <row r="139" spans="1:4">
      <c r="A139" s="20" t="s">
        <v>26</v>
      </c>
      <c r="B139" s="20" t="s">
        <v>25</v>
      </c>
      <c r="C139" s="20" t="s">
        <v>24</v>
      </c>
      <c r="D139" s="20" t="s">
        <v>23</v>
      </c>
    </row>
    <row r="140" spans="1:4">
      <c r="A140" s="20" t="s">
        <v>22</v>
      </c>
      <c r="B140" s="20" t="s">
        <v>22</v>
      </c>
      <c r="C140" s="20">
        <v>247</v>
      </c>
      <c r="D140" s="20" t="s">
        <v>21</v>
      </c>
    </row>
    <row r="142" spans="1:4">
      <c r="A142" s="20" t="s">
        <v>32</v>
      </c>
      <c r="B142" s="21">
        <v>44348</v>
      </c>
    </row>
    <row r="143" spans="1:4">
      <c r="A143" s="20" t="s">
        <v>31</v>
      </c>
    </row>
    <row r="144" spans="1:4">
      <c r="A144" s="20" t="s">
        <v>30</v>
      </c>
      <c r="B144" s="20" t="s">
        <v>29</v>
      </c>
    </row>
    <row r="145" spans="1:4">
      <c r="A145" s="20" t="s">
        <v>28</v>
      </c>
      <c r="B145" s="20" t="s">
        <v>110</v>
      </c>
    </row>
    <row r="147" spans="1:4">
      <c r="A147" s="20" t="s">
        <v>26</v>
      </c>
      <c r="B147" s="20" t="s">
        <v>25</v>
      </c>
      <c r="C147" s="20" t="s">
        <v>24</v>
      </c>
      <c r="D147" s="20" t="s">
        <v>23</v>
      </c>
    </row>
    <row r="148" spans="1:4">
      <c r="A148" s="20" t="s">
        <v>22</v>
      </c>
      <c r="B148" s="20" t="s">
        <v>22</v>
      </c>
      <c r="C148" s="20">
        <v>244</v>
      </c>
      <c r="D148" s="20" t="s">
        <v>21</v>
      </c>
    </row>
    <row r="150" spans="1:4">
      <c r="A150" s="20" t="s">
        <v>32</v>
      </c>
      <c r="B150" s="21">
        <v>44348</v>
      </c>
    </row>
    <row r="151" spans="1:4">
      <c r="A151" s="20" t="s">
        <v>31</v>
      </c>
    </row>
    <row r="152" spans="1:4">
      <c r="A152" s="20" t="s">
        <v>30</v>
      </c>
      <c r="B152" s="20" t="s">
        <v>29</v>
      </c>
    </row>
    <row r="153" spans="1:4">
      <c r="A153" s="20" t="s">
        <v>28</v>
      </c>
      <c r="B153" s="20" t="s">
        <v>111</v>
      </c>
    </row>
    <row r="155" spans="1:4">
      <c r="A155" s="20" t="s">
        <v>26</v>
      </c>
      <c r="B155" s="20" t="s">
        <v>25</v>
      </c>
      <c r="C155" s="20" t="s">
        <v>24</v>
      </c>
      <c r="D155" s="20" t="s">
        <v>23</v>
      </c>
    </row>
    <row r="156" spans="1:4">
      <c r="A156" s="20" t="s">
        <v>22</v>
      </c>
      <c r="B156" s="20" t="s">
        <v>22</v>
      </c>
      <c r="C156" s="20">
        <v>272</v>
      </c>
      <c r="D156" s="20" t="s">
        <v>21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0D01D6-7651-EB41-B085-919E8E20AC88}">
  <dimension ref="A1:M204"/>
  <sheetViews>
    <sheetView workbookViewId="0">
      <selection activeCell="K4" sqref="K4"/>
    </sheetView>
  </sheetViews>
  <sheetFormatPr baseColWidth="10" defaultColWidth="8.83203125" defaultRowHeight="16"/>
  <cols>
    <col min="1" max="1" width="18.33203125" style="51" bestFit="1" customWidth="1"/>
    <col min="2" max="2" width="14" style="51" bestFit="1" customWidth="1"/>
    <col min="3" max="3" width="6.5" style="51" bestFit="1" customWidth="1"/>
    <col min="4" max="4" width="5.5" style="51" bestFit="1" customWidth="1"/>
    <col min="5" max="16384" width="8.83203125" style="19"/>
  </cols>
  <sheetData>
    <row r="1" spans="1:13">
      <c r="A1" s="51" t="s">
        <v>77</v>
      </c>
      <c r="B1" s="56">
        <v>44356</v>
      </c>
      <c r="G1" s="22"/>
      <c r="H1" s="22"/>
      <c r="I1" s="22"/>
      <c r="J1" s="22"/>
      <c r="K1" s="22" t="s">
        <v>78</v>
      </c>
      <c r="L1" s="5">
        <f>'Summary 2'!H9</f>
        <v>839</v>
      </c>
    </row>
    <row r="2" spans="1:13">
      <c r="A2" s="51" t="s">
        <v>76</v>
      </c>
      <c r="B2" s="51" t="s">
        <v>75</v>
      </c>
      <c r="G2" s="23" t="s">
        <v>79</v>
      </c>
      <c r="H2" s="23" t="s">
        <v>14</v>
      </c>
      <c r="I2" s="22" t="s">
        <v>80</v>
      </c>
      <c r="J2" s="22" t="s">
        <v>81</v>
      </c>
      <c r="K2" s="22" t="s">
        <v>82</v>
      </c>
      <c r="L2" s="22" t="s">
        <v>15</v>
      </c>
      <c r="M2" s="19" t="s">
        <v>112</v>
      </c>
    </row>
    <row r="3" spans="1:13">
      <c r="A3" s="51" t="s">
        <v>74</v>
      </c>
      <c r="B3" s="51" t="s">
        <v>72</v>
      </c>
      <c r="G3" s="24" t="s">
        <v>83</v>
      </c>
      <c r="H3" s="24">
        <v>1</v>
      </c>
      <c r="I3" s="24">
        <f>J3*60</f>
        <v>0</v>
      </c>
      <c r="J3" s="24">
        <v>0</v>
      </c>
      <c r="K3" s="19">
        <f>C12</f>
        <v>315</v>
      </c>
      <c r="L3" s="25">
        <f>K3/$L$1</f>
        <v>0.37544696066746125</v>
      </c>
      <c r="M3" s="19">
        <f>H3*I3/60</f>
        <v>0</v>
      </c>
    </row>
    <row r="4" spans="1:13">
      <c r="A4" s="51" t="s">
        <v>73</v>
      </c>
      <c r="B4" s="51" t="s">
        <v>72</v>
      </c>
      <c r="G4" s="24" t="s">
        <v>84</v>
      </c>
      <c r="H4" s="24">
        <v>1</v>
      </c>
      <c r="I4" s="24">
        <f t="shared" ref="I4:I10" si="0">J4*60</f>
        <v>930</v>
      </c>
      <c r="J4" s="28">
        <v>15.5</v>
      </c>
      <c r="K4" s="26">
        <f>C20</f>
        <v>155</v>
      </c>
      <c r="L4" s="25">
        <f t="shared" ref="L4:L9" si="1">K4/$L$1</f>
        <v>0.18474374255065554</v>
      </c>
      <c r="M4" s="19">
        <f t="shared" ref="M4:M10" si="2">H4*I4/60</f>
        <v>15.5</v>
      </c>
    </row>
    <row r="5" spans="1:13">
      <c r="G5" s="24" t="s">
        <v>84</v>
      </c>
      <c r="H5" s="24">
        <v>1</v>
      </c>
      <c r="I5" s="24">
        <f t="shared" si="0"/>
        <v>990</v>
      </c>
      <c r="J5" s="27">
        <v>16.5</v>
      </c>
      <c r="K5" s="26">
        <f>C28</f>
        <v>159</v>
      </c>
      <c r="L5" s="25">
        <f t="shared" si="1"/>
        <v>0.18951132300357568</v>
      </c>
      <c r="M5" s="19">
        <f t="shared" si="2"/>
        <v>16.5</v>
      </c>
    </row>
    <row r="6" spans="1:13">
      <c r="A6" s="51" t="s">
        <v>32</v>
      </c>
      <c r="B6" s="56">
        <v>44350</v>
      </c>
      <c r="G6" s="24" t="s">
        <v>84</v>
      </c>
      <c r="H6" s="24">
        <v>1</v>
      </c>
      <c r="I6" s="24">
        <f t="shared" si="0"/>
        <v>1050</v>
      </c>
      <c r="J6" s="27">
        <v>17.5</v>
      </c>
      <c r="K6" s="19">
        <f>C36</f>
        <v>158</v>
      </c>
      <c r="L6" s="25">
        <f t="shared" si="1"/>
        <v>0.18831942789034564</v>
      </c>
      <c r="M6" s="19">
        <f t="shared" si="2"/>
        <v>17.5</v>
      </c>
    </row>
    <row r="7" spans="1:13">
      <c r="A7" s="51" t="s">
        <v>31</v>
      </c>
      <c r="G7" s="24" t="s">
        <v>84</v>
      </c>
      <c r="H7" s="24">
        <v>1</v>
      </c>
      <c r="I7" s="24">
        <f t="shared" si="0"/>
        <v>1110</v>
      </c>
      <c r="J7" s="27">
        <v>18.5</v>
      </c>
      <c r="K7" s="19">
        <f>C44</f>
        <v>155</v>
      </c>
      <c r="L7" s="25">
        <f t="shared" si="1"/>
        <v>0.18474374255065554</v>
      </c>
      <c r="M7" s="19">
        <f t="shared" si="2"/>
        <v>18.5</v>
      </c>
    </row>
    <row r="8" spans="1:13">
      <c r="A8" s="51" t="s">
        <v>30</v>
      </c>
      <c r="B8" s="51" t="s">
        <v>29</v>
      </c>
      <c r="G8" s="24" t="s">
        <v>84</v>
      </c>
      <c r="H8" s="24">
        <v>1</v>
      </c>
      <c r="I8" s="24">
        <f t="shared" si="0"/>
        <v>1170</v>
      </c>
      <c r="J8" s="27">
        <v>19.5</v>
      </c>
      <c r="K8" s="19">
        <f>C52</f>
        <v>143</v>
      </c>
      <c r="L8" s="25">
        <f t="shared" si="1"/>
        <v>0.17044100119189512</v>
      </c>
      <c r="M8" s="19">
        <f t="shared" si="2"/>
        <v>19.5</v>
      </c>
    </row>
    <row r="9" spans="1:13">
      <c r="A9" s="51" t="s">
        <v>28</v>
      </c>
      <c r="B9" s="51" t="s">
        <v>113</v>
      </c>
      <c r="G9" s="24" t="s">
        <v>84</v>
      </c>
      <c r="H9" s="24">
        <v>1</v>
      </c>
      <c r="I9" s="24">
        <f t="shared" si="0"/>
        <v>1230</v>
      </c>
      <c r="J9" s="27">
        <v>20.5</v>
      </c>
      <c r="K9" s="19">
        <f>C60</f>
        <v>152</v>
      </c>
      <c r="L9" s="25">
        <f t="shared" si="1"/>
        <v>0.18116805721096543</v>
      </c>
      <c r="M9" s="19">
        <f t="shared" si="2"/>
        <v>20.5</v>
      </c>
    </row>
    <row r="10" spans="1:13">
      <c r="G10" s="24" t="s">
        <v>84</v>
      </c>
      <c r="H10" s="24">
        <v>1</v>
      </c>
      <c r="I10" s="24">
        <f t="shared" si="0"/>
        <v>1290</v>
      </c>
      <c r="J10" s="27">
        <v>21.5</v>
      </c>
      <c r="K10" s="19">
        <f>C68</f>
        <v>157</v>
      </c>
      <c r="L10" s="25">
        <f>K10/$L$1</f>
        <v>0.18712753277711561</v>
      </c>
      <c r="M10" s="19">
        <f t="shared" si="2"/>
        <v>21.5</v>
      </c>
    </row>
    <row r="11" spans="1:13">
      <c r="A11" s="51" t="s">
        <v>26</v>
      </c>
      <c r="B11" s="51" t="s">
        <v>25</v>
      </c>
      <c r="C11" s="51" t="s">
        <v>24</v>
      </c>
      <c r="D11" s="51" t="s">
        <v>23</v>
      </c>
    </row>
    <row r="12" spans="1:13">
      <c r="A12" s="51" t="s">
        <v>22</v>
      </c>
      <c r="B12" s="51" t="s">
        <v>22</v>
      </c>
      <c r="C12" s="51">
        <v>315</v>
      </c>
      <c r="D12" s="51" t="s">
        <v>21</v>
      </c>
    </row>
    <row r="14" spans="1:13">
      <c r="A14" s="51" t="s">
        <v>32</v>
      </c>
      <c r="B14" s="56">
        <v>44350</v>
      </c>
    </row>
    <row r="15" spans="1:13">
      <c r="A15" s="51" t="s">
        <v>31</v>
      </c>
    </row>
    <row r="16" spans="1:13">
      <c r="A16" s="51" t="s">
        <v>30</v>
      </c>
      <c r="B16" s="51" t="s">
        <v>29</v>
      </c>
    </row>
    <row r="17" spans="1:4">
      <c r="A17" s="51" t="s">
        <v>28</v>
      </c>
      <c r="B17" s="51" t="s">
        <v>114</v>
      </c>
    </row>
    <row r="19" spans="1:4">
      <c r="A19" s="51" t="s">
        <v>26</v>
      </c>
      <c r="B19" s="51" t="s">
        <v>25</v>
      </c>
      <c r="C19" s="51" t="s">
        <v>24</v>
      </c>
      <c r="D19" s="51" t="s">
        <v>23</v>
      </c>
    </row>
    <row r="20" spans="1:4">
      <c r="A20" s="51" t="s">
        <v>22</v>
      </c>
      <c r="B20" s="51" t="s">
        <v>22</v>
      </c>
      <c r="C20" s="51">
        <v>155</v>
      </c>
      <c r="D20" s="51" t="s">
        <v>21</v>
      </c>
    </row>
    <row r="22" spans="1:4">
      <c r="A22" s="51" t="s">
        <v>32</v>
      </c>
      <c r="B22" s="56">
        <v>44350</v>
      </c>
    </row>
    <row r="23" spans="1:4">
      <c r="A23" s="51" t="s">
        <v>31</v>
      </c>
    </row>
    <row r="24" spans="1:4">
      <c r="A24" s="51" t="s">
        <v>30</v>
      </c>
      <c r="B24" s="51" t="s">
        <v>29</v>
      </c>
    </row>
    <row r="25" spans="1:4">
      <c r="A25" s="51" t="s">
        <v>28</v>
      </c>
      <c r="B25" s="51" t="s">
        <v>115</v>
      </c>
    </row>
    <row r="27" spans="1:4">
      <c r="A27" s="51" t="s">
        <v>26</v>
      </c>
      <c r="B27" s="51" t="s">
        <v>25</v>
      </c>
      <c r="C27" s="51" t="s">
        <v>24</v>
      </c>
      <c r="D27" s="51" t="s">
        <v>23</v>
      </c>
    </row>
    <row r="28" spans="1:4">
      <c r="A28" s="51" t="s">
        <v>22</v>
      </c>
      <c r="B28" s="51" t="s">
        <v>22</v>
      </c>
      <c r="C28" s="51">
        <v>159</v>
      </c>
      <c r="D28" s="51" t="s">
        <v>21</v>
      </c>
    </row>
    <row r="30" spans="1:4">
      <c r="A30" s="51" t="s">
        <v>32</v>
      </c>
      <c r="B30" s="56">
        <v>44350</v>
      </c>
    </row>
    <row r="31" spans="1:4">
      <c r="A31" s="51" t="s">
        <v>31</v>
      </c>
    </row>
    <row r="32" spans="1:4">
      <c r="A32" s="51" t="s">
        <v>30</v>
      </c>
      <c r="B32" s="51" t="s">
        <v>29</v>
      </c>
    </row>
    <row r="33" spans="1:4">
      <c r="A33" s="51" t="s">
        <v>28</v>
      </c>
      <c r="B33" s="51" t="s">
        <v>116</v>
      </c>
    </row>
    <row r="35" spans="1:4">
      <c r="A35" s="51" t="s">
        <v>26</v>
      </c>
      <c r="B35" s="51" t="s">
        <v>25</v>
      </c>
      <c r="C35" s="51" t="s">
        <v>24</v>
      </c>
      <c r="D35" s="51" t="s">
        <v>23</v>
      </c>
    </row>
    <row r="36" spans="1:4">
      <c r="A36" s="51" t="s">
        <v>22</v>
      </c>
      <c r="B36" s="51" t="s">
        <v>22</v>
      </c>
      <c r="C36" s="51">
        <v>158</v>
      </c>
      <c r="D36" s="51" t="s">
        <v>21</v>
      </c>
    </row>
    <row r="38" spans="1:4">
      <c r="A38" s="51" t="s">
        <v>32</v>
      </c>
      <c r="B38" s="56">
        <v>44350</v>
      </c>
    </row>
    <row r="39" spans="1:4">
      <c r="A39" s="51" t="s">
        <v>31</v>
      </c>
    </row>
    <row r="40" spans="1:4">
      <c r="A40" s="51" t="s">
        <v>30</v>
      </c>
      <c r="B40" s="51" t="s">
        <v>29</v>
      </c>
    </row>
    <row r="41" spans="1:4">
      <c r="A41" s="51" t="s">
        <v>28</v>
      </c>
      <c r="B41" s="51" t="s">
        <v>117</v>
      </c>
    </row>
    <row r="43" spans="1:4">
      <c r="A43" s="51" t="s">
        <v>26</v>
      </c>
      <c r="B43" s="51" t="s">
        <v>25</v>
      </c>
      <c r="C43" s="51" t="s">
        <v>24</v>
      </c>
      <c r="D43" s="51" t="s">
        <v>23</v>
      </c>
    </row>
    <row r="44" spans="1:4">
      <c r="A44" s="51" t="s">
        <v>22</v>
      </c>
      <c r="B44" s="51" t="s">
        <v>22</v>
      </c>
      <c r="C44" s="51">
        <v>155</v>
      </c>
      <c r="D44" s="51" t="s">
        <v>21</v>
      </c>
    </row>
    <row r="46" spans="1:4">
      <c r="A46" s="51" t="s">
        <v>32</v>
      </c>
      <c r="B46" s="56">
        <v>44350</v>
      </c>
    </row>
    <row r="47" spans="1:4">
      <c r="A47" s="51" t="s">
        <v>31</v>
      </c>
    </row>
    <row r="48" spans="1:4">
      <c r="A48" s="51" t="s">
        <v>30</v>
      </c>
      <c r="B48" s="51" t="s">
        <v>29</v>
      </c>
    </row>
    <row r="49" spans="1:4">
      <c r="A49" s="51" t="s">
        <v>28</v>
      </c>
      <c r="B49" s="51" t="s">
        <v>118</v>
      </c>
    </row>
    <row r="51" spans="1:4">
      <c r="A51" s="51" t="s">
        <v>26</v>
      </c>
      <c r="B51" s="51" t="s">
        <v>25</v>
      </c>
      <c r="C51" s="51" t="s">
        <v>24</v>
      </c>
      <c r="D51" s="51" t="s">
        <v>23</v>
      </c>
    </row>
    <row r="52" spans="1:4">
      <c r="A52" s="51" t="s">
        <v>22</v>
      </c>
      <c r="B52" s="51" t="s">
        <v>22</v>
      </c>
      <c r="C52" s="51">
        <v>143</v>
      </c>
      <c r="D52" s="51" t="s">
        <v>21</v>
      </c>
    </row>
    <row r="54" spans="1:4">
      <c r="A54" s="51" t="s">
        <v>32</v>
      </c>
      <c r="B54" s="56">
        <v>44350</v>
      </c>
    </row>
    <row r="55" spans="1:4">
      <c r="A55" s="51" t="s">
        <v>31</v>
      </c>
    </row>
    <row r="56" spans="1:4">
      <c r="A56" s="51" t="s">
        <v>30</v>
      </c>
      <c r="B56" s="51" t="s">
        <v>29</v>
      </c>
    </row>
    <row r="57" spans="1:4">
      <c r="A57" s="51" t="s">
        <v>28</v>
      </c>
      <c r="B57" s="51" t="s">
        <v>119</v>
      </c>
    </row>
    <row r="59" spans="1:4">
      <c r="A59" s="51" t="s">
        <v>26</v>
      </c>
      <c r="B59" s="51" t="s">
        <v>25</v>
      </c>
      <c r="C59" s="51" t="s">
        <v>24</v>
      </c>
      <c r="D59" s="51" t="s">
        <v>23</v>
      </c>
    </row>
    <row r="60" spans="1:4">
      <c r="A60" s="51" t="s">
        <v>22</v>
      </c>
      <c r="B60" s="51" t="s">
        <v>22</v>
      </c>
      <c r="C60" s="51">
        <v>152</v>
      </c>
      <c r="D60" s="51" t="s">
        <v>21</v>
      </c>
    </row>
    <row r="62" spans="1:4">
      <c r="A62" s="51" t="s">
        <v>32</v>
      </c>
      <c r="B62" s="56">
        <v>44350</v>
      </c>
    </row>
    <row r="63" spans="1:4">
      <c r="A63" s="51" t="s">
        <v>31</v>
      </c>
    </row>
    <row r="64" spans="1:4">
      <c r="A64" s="51" t="s">
        <v>30</v>
      </c>
      <c r="B64" s="51" t="s">
        <v>29</v>
      </c>
    </row>
    <row r="65" spans="1:4">
      <c r="A65" s="51" t="s">
        <v>28</v>
      </c>
      <c r="B65" s="51" t="s">
        <v>120</v>
      </c>
    </row>
    <row r="67" spans="1:4">
      <c r="A67" s="51" t="s">
        <v>26</v>
      </c>
      <c r="B67" s="51" t="s">
        <v>25</v>
      </c>
      <c r="C67" s="51" t="s">
        <v>24</v>
      </c>
      <c r="D67" s="51" t="s">
        <v>23</v>
      </c>
    </row>
    <row r="68" spans="1:4">
      <c r="A68" s="51" t="s">
        <v>22</v>
      </c>
      <c r="B68" s="51" t="s">
        <v>22</v>
      </c>
      <c r="C68" s="51">
        <v>157</v>
      </c>
      <c r="D68" s="51" t="s">
        <v>21</v>
      </c>
    </row>
    <row r="70" spans="1:4">
      <c r="A70" s="51" t="s">
        <v>32</v>
      </c>
      <c r="B70" s="56">
        <v>44350</v>
      </c>
    </row>
    <row r="71" spans="1:4">
      <c r="A71" s="51" t="s">
        <v>31</v>
      </c>
    </row>
    <row r="72" spans="1:4">
      <c r="A72" s="51" t="s">
        <v>30</v>
      </c>
      <c r="B72" s="51" t="s">
        <v>29</v>
      </c>
    </row>
    <row r="73" spans="1:4">
      <c r="A73" s="51" t="s">
        <v>28</v>
      </c>
      <c r="B73" s="51" t="s">
        <v>121</v>
      </c>
    </row>
    <row r="75" spans="1:4">
      <c r="A75" s="51" t="s">
        <v>26</v>
      </c>
      <c r="B75" s="51" t="s">
        <v>25</v>
      </c>
      <c r="C75" s="51" t="s">
        <v>24</v>
      </c>
      <c r="D75" s="51" t="s">
        <v>23</v>
      </c>
    </row>
    <row r="76" spans="1:4">
      <c r="A76" s="51" t="s">
        <v>22</v>
      </c>
      <c r="B76" s="51" t="s">
        <v>22</v>
      </c>
      <c r="C76" s="51" t="s">
        <v>10</v>
      </c>
      <c r="D76" s="51" t="s">
        <v>21</v>
      </c>
    </row>
    <row r="78" spans="1:4">
      <c r="A78" s="51" t="s">
        <v>32</v>
      </c>
      <c r="B78" s="56">
        <v>44350</v>
      </c>
    </row>
    <row r="79" spans="1:4">
      <c r="A79" s="51" t="s">
        <v>31</v>
      </c>
    </row>
    <row r="80" spans="1:4">
      <c r="A80" s="51" t="s">
        <v>30</v>
      </c>
      <c r="B80" s="51" t="s">
        <v>29</v>
      </c>
    </row>
    <row r="81" spans="1:4">
      <c r="A81" s="51" t="s">
        <v>28</v>
      </c>
      <c r="B81" s="51" t="s">
        <v>122</v>
      </c>
    </row>
    <row r="83" spans="1:4">
      <c r="A83" s="51" t="s">
        <v>26</v>
      </c>
      <c r="B83" s="51" t="s">
        <v>25</v>
      </c>
      <c r="C83" s="51" t="s">
        <v>24</v>
      </c>
      <c r="D83" s="51" t="s">
        <v>23</v>
      </c>
    </row>
    <row r="84" spans="1:4">
      <c r="A84" s="51" t="s">
        <v>22</v>
      </c>
      <c r="B84" s="51" t="s">
        <v>22</v>
      </c>
      <c r="C84" s="51" t="s">
        <v>10</v>
      </c>
      <c r="D84" s="51" t="s">
        <v>21</v>
      </c>
    </row>
    <row r="86" spans="1:4">
      <c r="A86" s="51" t="s">
        <v>32</v>
      </c>
      <c r="B86" s="56">
        <v>44350</v>
      </c>
    </row>
    <row r="87" spans="1:4">
      <c r="A87" s="51" t="s">
        <v>31</v>
      </c>
    </row>
    <row r="88" spans="1:4">
      <c r="A88" s="51" t="s">
        <v>30</v>
      </c>
      <c r="B88" s="51" t="s">
        <v>29</v>
      </c>
    </row>
    <row r="89" spans="1:4">
      <c r="A89" s="51" t="s">
        <v>28</v>
      </c>
      <c r="B89" s="51" t="s">
        <v>123</v>
      </c>
    </row>
    <row r="91" spans="1:4">
      <c r="A91" s="51" t="s">
        <v>26</v>
      </c>
      <c r="B91" s="51" t="s">
        <v>25</v>
      </c>
      <c r="C91" s="51" t="s">
        <v>24</v>
      </c>
      <c r="D91" s="51" t="s">
        <v>23</v>
      </c>
    </row>
    <row r="92" spans="1:4">
      <c r="A92" s="51" t="s">
        <v>22</v>
      </c>
      <c r="B92" s="51" t="s">
        <v>22</v>
      </c>
      <c r="C92" s="51">
        <v>855</v>
      </c>
      <c r="D92" s="51" t="s">
        <v>21</v>
      </c>
    </row>
    <row r="94" spans="1:4">
      <c r="A94" s="51" t="s">
        <v>32</v>
      </c>
      <c r="B94" s="56">
        <v>44350</v>
      </c>
    </row>
    <row r="95" spans="1:4">
      <c r="A95" s="51" t="s">
        <v>31</v>
      </c>
    </row>
    <row r="96" spans="1:4">
      <c r="A96" s="51" t="s">
        <v>30</v>
      </c>
      <c r="B96" s="51" t="s">
        <v>29</v>
      </c>
    </row>
    <row r="97" spans="1:4">
      <c r="A97" s="51" t="s">
        <v>28</v>
      </c>
      <c r="B97" s="51" t="s">
        <v>124</v>
      </c>
    </row>
    <row r="99" spans="1:4">
      <c r="A99" s="51" t="s">
        <v>26</v>
      </c>
      <c r="B99" s="51" t="s">
        <v>25</v>
      </c>
      <c r="C99" s="51" t="s">
        <v>24</v>
      </c>
      <c r="D99" s="51" t="s">
        <v>23</v>
      </c>
    </row>
    <row r="100" spans="1:4">
      <c r="A100" s="51" t="s">
        <v>22</v>
      </c>
      <c r="B100" s="51" t="s">
        <v>22</v>
      </c>
      <c r="C100" s="51">
        <v>825</v>
      </c>
      <c r="D100" s="51" t="s">
        <v>21</v>
      </c>
    </row>
    <row r="102" spans="1:4">
      <c r="A102" s="51" t="s">
        <v>32</v>
      </c>
      <c r="B102" s="56">
        <v>44350</v>
      </c>
    </row>
    <row r="103" spans="1:4">
      <c r="A103" s="51" t="s">
        <v>31</v>
      </c>
    </row>
    <row r="104" spans="1:4">
      <c r="A104" s="51" t="s">
        <v>30</v>
      </c>
      <c r="B104" s="51" t="s">
        <v>29</v>
      </c>
    </row>
    <row r="105" spans="1:4">
      <c r="A105" s="51" t="s">
        <v>28</v>
      </c>
      <c r="B105" s="51" t="s">
        <v>125</v>
      </c>
    </row>
    <row r="107" spans="1:4">
      <c r="A107" s="51" t="s">
        <v>26</v>
      </c>
      <c r="B107" s="51" t="s">
        <v>25</v>
      </c>
      <c r="C107" s="51" t="s">
        <v>24</v>
      </c>
      <c r="D107" s="51" t="s">
        <v>23</v>
      </c>
    </row>
    <row r="108" spans="1:4">
      <c r="A108" s="51" t="s">
        <v>22</v>
      </c>
      <c r="B108" s="51" t="s">
        <v>22</v>
      </c>
      <c r="C108" s="51">
        <v>801</v>
      </c>
      <c r="D108" s="51" t="s">
        <v>21</v>
      </c>
    </row>
    <row r="110" spans="1:4">
      <c r="A110" s="51" t="s">
        <v>32</v>
      </c>
      <c r="B110" s="56">
        <v>44350</v>
      </c>
    </row>
    <row r="111" spans="1:4">
      <c r="A111" s="51" t="s">
        <v>31</v>
      </c>
    </row>
    <row r="112" spans="1:4">
      <c r="A112" s="51" t="s">
        <v>30</v>
      </c>
      <c r="B112" s="51" t="s">
        <v>29</v>
      </c>
    </row>
    <row r="113" spans="1:4">
      <c r="A113" s="51" t="s">
        <v>28</v>
      </c>
      <c r="B113" s="51" t="s">
        <v>126</v>
      </c>
    </row>
    <row r="115" spans="1:4">
      <c r="A115" s="51" t="s">
        <v>26</v>
      </c>
      <c r="B115" s="51" t="s">
        <v>25</v>
      </c>
      <c r="C115" s="51" t="s">
        <v>24</v>
      </c>
      <c r="D115" s="51" t="s">
        <v>23</v>
      </c>
    </row>
    <row r="116" spans="1:4">
      <c r="A116" s="51" t="s">
        <v>22</v>
      </c>
      <c r="B116" s="51" t="s">
        <v>22</v>
      </c>
      <c r="C116" s="51">
        <v>816</v>
      </c>
      <c r="D116" s="51" t="s">
        <v>21</v>
      </c>
    </row>
    <row r="118" spans="1:4">
      <c r="A118" s="51" t="s">
        <v>32</v>
      </c>
      <c r="B118" s="56">
        <v>44350</v>
      </c>
    </row>
    <row r="119" spans="1:4">
      <c r="A119" s="51" t="s">
        <v>31</v>
      </c>
    </row>
    <row r="120" spans="1:4">
      <c r="A120" s="51" t="s">
        <v>30</v>
      </c>
      <c r="B120" s="51" t="s">
        <v>29</v>
      </c>
    </row>
    <row r="121" spans="1:4">
      <c r="A121" s="51" t="s">
        <v>28</v>
      </c>
      <c r="B121" s="51" t="s">
        <v>127</v>
      </c>
    </row>
    <row r="123" spans="1:4">
      <c r="A123" s="51" t="s">
        <v>26</v>
      </c>
      <c r="B123" s="51" t="s">
        <v>25</v>
      </c>
      <c r="C123" s="51" t="s">
        <v>24</v>
      </c>
      <c r="D123" s="51" t="s">
        <v>23</v>
      </c>
    </row>
    <row r="124" spans="1:4">
      <c r="A124" s="51" t="s">
        <v>22</v>
      </c>
      <c r="B124" s="51" t="s">
        <v>22</v>
      </c>
      <c r="C124" s="51">
        <v>773</v>
      </c>
      <c r="D124" s="51" t="s">
        <v>21</v>
      </c>
    </row>
    <row r="126" spans="1:4">
      <c r="A126" s="51" t="s">
        <v>32</v>
      </c>
      <c r="B126" s="56">
        <v>44350</v>
      </c>
    </row>
    <row r="127" spans="1:4">
      <c r="A127" s="51" t="s">
        <v>31</v>
      </c>
    </row>
    <row r="128" spans="1:4">
      <c r="A128" s="51" t="s">
        <v>30</v>
      </c>
      <c r="B128" s="51" t="s">
        <v>29</v>
      </c>
    </row>
    <row r="129" spans="1:4">
      <c r="A129" s="51" t="s">
        <v>28</v>
      </c>
      <c r="B129" s="51" t="s">
        <v>128</v>
      </c>
    </row>
    <row r="131" spans="1:4">
      <c r="A131" s="51" t="s">
        <v>26</v>
      </c>
      <c r="B131" s="51" t="s">
        <v>25</v>
      </c>
      <c r="C131" s="51" t="s">
        <v>24</v>
      </c>
      <c r="D131" s="51" t="s">
        <v>23</v>
      </c>
    </row>
    <row r="132" spans="1:4">
      <c r="A132" s="51" t="s">
        <v>22</v>
      </c>
      <c r="B132" s="51" t="s">
        <v>22</v>
      </c>
      <c r="C132" s="51">
        <v>712</v>
      </c>
      <c r="D132" s="51" t="s">
        <v>21</v>
      </c>
    </row>
    <row r="134" spans="1:4">
      <c r="A134" s="51" t="s">
        <v>32</v>
      </c>
      <c r="B134" s="56">
        <v>44350</v>
      </c>
    </row>
    <row r="135" spans="1:4">
      <c r="A135" s="51" t="s">
        <v>31</v>
      </c>
    </row>
    <row r="136" spans="1:4">
      <c r="A136" s="51" t="s">
        <v>30</v>
      </c>
      <c r="B136" s="51" t="s">
        <v>29</v>
      </c>
    </row>
    <row r="137" spans="1:4">
      <c r="A137" s="51" t="s">
        <v>28</v>
      </c>
      <c r="B137" s="51" t="s">
        <v>129</v>
      </c>
    </row>
    <row r="139" spans="1:4">
      <c r="A139" s="51" t="s">
        <v>26</v>
      </c>
      <c r="B139" s="51" t="s">
        <v>25</v>
      </c>
      <c r="C139" s="51" t="s">
        <v>24</v>
      </c>
      <c r="D139" s="51" t="s">
        <v>23</v>
      </c>
    </row>
    <row r="140" spans="1:4">
      <c r="A140" s="51" t="s">
        <v>22</v>
      </c>
      <c r="B140" s="51" t="s">
        <v>22</v>
      </c>
      <c r="C140" s="51">
        <v>464</v>
      </c>
      <c r="D140" s="51" t="s">
        <v>21</v>
      </c>
    </row>
    <row r="142" spans="1:4">
      <c r="A142" s="51" t="s">
        <v>32</v>
      </c>
      <c r="B142" s="56">
        <v>44350</v>
      </c>
    </row>
    <row r="143" spans="1:4">
      <c r="A143" s="51" t="s">
        <v>31</v>
      </c>
    </row>
    <row r="144" spans="1:4">
      <c r="A144" s="51" t="s">
        <v>30</v>
      </c>
      <c r="B144" s="51" t="s">
        <v>29</v>
      </c>
    </row>
    <row r="145" spans="1:4">
      <c r="A145" s="51" t="s">
        <v>28</v>
      </c>
      <c r="B145" s="51" t="s">
        <v>130</v>
      </c>
    </row>
    <row r="147" spans="1:4">
      <c r="A147" s="51" t="s">
        <v>26</v>
      </c>
      <c r="B147" s="51" t="s">
        <v>25</v>
      </c>
      <c r="C147" s="51" t="s">
        <v>24</v>
      </c>
      <c r="D147" s="51" t="s">
        <v>23</v>
      </c>
    </row>
    <row r="148" spans="1:4">
      <c r="A148" s="51" t="s">
        <v>22</v>
      </c>
      <c r="B148" s="51" t="s">
        <v>22</v>
      </c>
      <c r="C148" s="51">
        <v>458</v>
      </c>
      <c r="D148" s="51" t="s">
        <v>21</v>
      </c>
    </row>
    <row r="150" spans="1:4">
      <c r="A150" s="51" t="s">
        <v>32</v>
      </c>
      <c r="B150" s="56">
        <v>44350</v>
      </c>
    </row>
    <row r="151" spans="1:4">
      <c r="A151" s="51" t="s">
        <v>31</v>
      </c>
    </row>
    <row r="152" spans="1:4">
      <c r="A152" s="51" t="s">
        <v>30</v>
      </c>
      <c r="B152" s="51" t="s">
        <v>29</v>
      </c>
    </row>
    <row r="153" spans="1:4">
      <c r="A153" s="51" t="s">
        <v>28</v>
      </c>
      <c r="B153" s="51" t="s">
        <v>131</v>
      </c>
    </row>
    <row r="155" spans="1:4">
      <c r="A155" s="51" t="s">
        <v>26</v>
      </c>
      <c r="B155" s="51" t="s">
        <v>25</v>
      </c>
      <c r="C155" s="51" t="s">
        <v>24</v>
      </c>
      <c r="D155" s="51" t="s">
        <v>23</v>
      </c>
    </row>
    <row r="156" spans="1:4">
      <c r="A156" s="51" t="s">
        <v>22</v>
      </c>
      <c r="B156" s="51" t="s">
        <v>22</v>
      </c>
      <c r="C156" s="51">
        <v>452</v>
      </c>
      <c r="D156" s="51" t="s">
        <v>21</v>
      </c>
    </row>
    <row r="158" spans="1:4">
      <c r="A158" s="51" t="s">
        <v>32</v>
      </c>
      <c r="B158" s="56">
        <v>44350</v>
      </c>
    </row>
    <row r="159" spans="1:4">
      <c r="A159" s="51" t="s">
        <v>31</v>
      </c>
    </row>
    <row r="160" spans="1:4">
      <c r="A160" s="51" t="s">
        <v>30</v>
      </c>
      <c r="B160" s="51" t="s">
        <v>29</v>
      </c>
    </row>
    <row r="161" spans="1:4">
      <c r="A161" s="51" t="s">
        <v>28</v>
      </c>
      <c r="B161" s="51" t="s">
        <v>132</v>
      </c>
    </row>
    <row r="163" spans="1:4">
      <c r="A163" s="51" t="s">
        <v>26</v>
      </c>
      <c r="B163" s="51" t="s">
        <v>25</v>
      </c>
      <c r="C163" s="51" t="s">
        <v>24</v>
      </c>
      <c r="D163" s="51" t="s">
        <v>23</v>
      </c>
    </row>
    <row r="164" spans="1:4">
      <c r="A164" s="51" t="s">
        <v>22</v>
      </c>
      <c r="B164" s="51" t="s">
        <v>22</v>
      </c>
      <c r="C164" s="51">
        <v>458</v>
      </c>
      <c r="D164" s="51" t="s">
        <v>21</v>
      </c>
    </row>
    <row r="166" spans="1:4">
      <c r="A166" s="51" t="s">
        <v>32</v>
      </c>
      <c r="B166" s="56">
        <v>44350</v>
      </c>
    </row>
    <row r="167" spans="1:4">
      <c r="A167" s="51" t="s">
        <v>31</v>
      </c>
    </row>
    <row r="168" spans="1:4">
      <c r="A168" s="51" t="s">
        <v>30</v>
      </c>
      <c r="B168" s="51" t="s">
        <v>29</v>
      </c>
    </row>
    <row r="169" spans="1:4">
      <c r="A169" s="51" t="s">
        <v>28</v>
      </c>
      <c r="B169" s="51" t="s">
        <v>133</v>
      </c>
    </row>
    <row r="171" spans="1:4">
      <c r="A171" s="51" t="s">
        <v>26</v>
      </c>
      <c r="B171" s="51" t="s">
        <v>25</v>
      </c>
      <c r="C171" s="51" t="s">
        <v>24</v>
      </c>
      <c r="D171" s="51" t="s">
        <v>23</v>
      </c>
    </row>
    <row r="172" spans="1:4">
      <c r="A172" s="51" t="s">
        <v>22</v>
      </c>
      <c r="B172" s="51" t="s">
        <v>22</v>
      </c>
      <c r="C172" s="51">
        <v>474</v>
      </c>
      <c r="D172" s="51" t="s">
        <v>21</v>
      </c>
    </row>
    <row r="174" spans="1:4">
      <c r="A174" s="51" t="s">
        <v>32</v>
      </c>
      <c r="B174" s="56">
        <v>44350</v>
      </c>
    </row>
    <row r="175" spans="1:4">
      <c r="A175" s="51" t="s">
        <v>31</v>
      </c>
    </row>
    <row r="176" spans="1:4">
      <c r="A176" s="51" t="s">
        <v>30</v>
      </c>
      <c r="B176" s="51" t="s">
        <v>29</v>
      </c>
    </row>
    <row r="177" spans="1:4">
      <c r="A177" s="51" t="s">
        <v>28</v>
      </c>
      <c r="B177" s="51" t="s">
        <v>134</v>
      </c>
    </row>
    <row r="179" spans="1:4">
      <c r="A179" s="51" t="s">
        <v>26</v>
      </c>
      <c r="B179" s="51" t="s">
        <v>25</v>
      </c>
      <c r="C179" s="51" t="s">
        <v>24</v>
      </c>
      <c r="D179" s="51" t="s">
        <v>23</v>
      </c>
    </row>
    <row r="180" spans="1:4">
      <c r="A180" s="51" t="s">
        <v>22</v>
      </c>
      <c r="B180" s="51" t="s">
        <v>22</v>
      </c>
      <c r="C180" s="51">
        <v>474</v>
      </c>
      <c r="D180" s="51" t="s">
        <v>21</v>
      </c>
    </row>
    <row r="182" spans="1:4">
      <c r="A182" s="51" t="s">
        <v>32</v>
      </c>
      <c r="B182" s="56">
        <v>44350</v>
      </c>
    </row>
    <row r="183" spans="1:4">
      <c r="A183" s="51" t="s">
        <v>31</v>
      </c>
    </row>
    <row r="184" spans="1:4">
      <c r="A184" s="51" t="s">
        <v>30</v>
      </c>
      <c r="B184" s="51" t="s">
        <v>29</v>
      </c>
    </row>
    <row r="185" spans="1:4">
      <c r="A185" s="51" t="s">
        <v>28</v>
      </c>
      <c r="B185" s="51" t="s">
        <v>135</v>
      </c>
    </row>
    <row r="187" spans="1:4">
      <c r="A187" s="51" t="s">
        <v>26</v>
      </c>
      <c r="B187" s="51" t="s">
        <v>25</v>
      </c>
      <c r="C187" s="51" t="s">
        <v>24</v>
      </c>
      <c r="D187" s="51" t="s">
        <v>23</v>
      </c>
    </row>
    <row r="188" spans="1:4">
      <c r="A188" s="51" t="s">
        <v>22</v>
      </c>
      <c r="B188" s="51" t="s">
        <v>22</v>
      </c>
      <c r="C188" s="51">
        <v>493</v>
      </c>
      <c r="D188" s="51" t="s">
        <v>21</v>
      </c>
    </row>
    <row r="190" spans="1:4">
      <c r="A190" s="51" t="s">
        <v>32</v>
      </c>
      <c r="B190" s="56">
        <v>44350</v>
      </c>
    </row>
    <row r="191" spans="1:4">
      <c r="A191" s="51" t="s">
        <v>31</v>
      </c>
    </row>
    <row r="192" spans="1:4">
      <c r="A192" s="51" t="s">
        <v>30</v>
      </c>
      <c r="B192" s="51" t="s">
        <v>29</v>
      </c>
    </row>
    <row r="193" spans="1:4">
      <c r="A193" s="51" t="s">
        <v>28</v>
      </c>
      <c r="B193" s="51" t="s">
        <v>136</v>
      </c>
    </row>
    <row r="195" spans="1:4">
      <c r="A195" s="51" t="s">
        <v>26</v>
      </c>
      <c r="B195" s="51" t="s">
        <v>25</v>
      </c>
      <c r="C195" s="51" t="s">
        <v>24</v>
      </c>
      <c r="D195" s="51" t="s">
        <v>23</v>
      </c>
    </row>
    <row r="196" spans="1:4">
      <c r="A196" s="51" t="s">
        <v>22</v>
      </c>
      <c r="B196" s="51" t="s">
        <v>22</v>
      </c>
      <c r="C196" s="51">
        <v>519</v>
      </c>
      <c r="D196" s="51" t="s">
        <v>21</v>
      </c>
    </row>
    <row r="198" spans="1:4">
      <c r="A198" s="51" t="s">
        <v>32</v>
      </c>
      <c r="B198" s="56">
        <v>44350</v>
      </c>
    </row>
    <row r="199" spans="1:4">
      <c r="A199" s="51" t="s">
        <v>31</v>
      </c>
    </row>
    <row r="200" spans="1:4">
      <c r="A200" s="51" t="s">
        <v>30</v>
      </c>
      <c r="B200" s="51" t="s">
        <v>29</v>
      </c>
    </row>
    <row r="201" spans="1:4">
      <c r="A201" s="51" t="s">
        <v>28</v>
      </c>
      <c r="B201" s="51" t="s">
        <v>137</v>
      </c>
    </row>
    <row r="203" spans="1:4">
      <c r="A203" s="51" t="s">
        <v>26</v>
      </c>
      <c r="B203" s="51" t="s">
        <v>25</v>
      </c>
      <c r="C203" s="51" t="s">
        <v>24</v>
      </c>
      <c r="D203" s="51" t="s">
        <v>23</v>
      </c>
    </row>
    <row r="204" spans="1:4">
      <c r="A204" s="51" t="s">
        <v>22</v>
      </c>
      <c r="B204" s="51" t="s">
        <v>22</v>
      </c>
      <c r="C204" s="51">
        <v>509</v>
      </c>
      <c r="D204" s="51" t="s">
        <v>21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10328B-B319-DA4E-A4B6-DD139F469729}">
  <dimension ref="A1:AD44"/>
  <sheetViews>
    <sheetView tabSelected="1" workbookViewId="0">
      <selection activeCell="J12" sqref="J12"/>
    </sheetView>
  </sheetViews>
  <sheetFormatPr baseColWidth="10" defaultRowHeight="16"/>
  <cols>
    <col min="3" max="3" width="11.6640625" bestFit="1" customWidth="1"/>
  </cols>
  <sheetData>
    <row r="1" spans="1:30">
      <c r="A1" s="2" t="s">
        <v>0</v>
      </c>
      <c r="P1" t="s">
        <v>1</v>
      </c>
    </row>
    <row r="2" spans="1:30">
      <c r="A2" s="7">
        <v>44328</v>
      </c>
      <c r="B2" s="8" t="s">
        <v>92</v>
      </c>
      <c r="C2" s="8"/>
      <c r="D2" s="44">
        <v>44328</v>
      </c>
      <c r="E2" s="8" t="s">
        <v>92</v>
      </c>
      <c r="F2" s="9"/>
      <c r="G2" s="44">
        <v>44335</v>
      </c>
      <c r="H2" s="8" t="s">
        <v>2</v>
      </c>
      <c r="I2" s="9"/>
      <c r="J2" s="7">
        <v>44336</v>
      </c>
      <c r="K2" s="8" t="s">
        <v>2</v>
      </c>
      <c r="L2" s="9"/>
      <c r="M2" s="7">
        <v>44337</v>
      </c>
      <c r="N2" s="8" t="s">
        <v>3</v>
      </c>
      <c r="O2" s="9"/>
      <c r="P2" s="7">
        <v>44341</v>
      </c>
      <c r="Q2" s="8" t="s">
        <v>4</v>
      </c>
      <c r="R2" s="9"/>
      <c r="S2" s="7">
        <v>44342</v>
      </c>
      <c r="T2" s="8" t="s">
        <v>5</v>
      </c>
      <c r="U2" s="9"/>
      <c r="V2" s="7">
        <v>44342</v>
      </c>
      <c r="W2" s="8" t="s">
        <v>5</v>
      </c>
      <c r="X2" s="9"/>
      <c r="Y2" s="7">
        <v>44342</v>
      </c>
      <c r="Z2" s="8" t="s">
        <v>5</v>
      </c>
      <c r="AA2" s="9"/>
      <c r="AB2" s="7">
        <v>44343</v>
      </c>
      <c r="AC2" s="8" t="s">
        <v>6</v>
      </c>
      <c r="AD2" s="9"/>
    </row>
    <row r="3" spans="1:30" s="2" customFormat="1">
      <c r="A3" s="10" t="s">
        <v>7</v>
      </c>
      <c r="B3" s="11" t="s">
        <v>8</v>
      </c>
      <c r="C3" s="12" t="s">
        <v>9</v>
      </c>
      <c r="D3" s="10" t="s">
        <v>7</v>
      </c>
      <c r="E3" s="11" t="s">
        <v>8</v>
      </c>
      <c r="F3" s="12" t="s">
        <v>9</v>
      </c>
      <c r="G3" s="11" t="s">
        <v>7</v>
      </c>
      <c r="H3" s="11" t="s">
        <v>8</v>
      </c>
      <c r="I3" s="12" t="s">
        <v>9</v>
      </c>
      <c r="J3" s="10" t="s">
        <v>7</v>
      </c>
      <c r="K3" s="11" t="s">
        <v>8</v>
      </c>
      <c r="L3" s="12" t="s">
        <v>9</v>
      </c>
      <c r="M3" s="10" t="s">
        <v>7</v>
      </c>
      <c r="N3" s="11" t="s">
        <v>8</v>
      </c>
      <c r="O3" s="12" t="s">
        <v>9</v>
      </c>
      <c r="P3" s="10" t="s">
        <v>7</v>
      </c>
      <c r="Q3" s="11" t="s">
        <v>8</v>
      </c>
      <c r="R3" s="12" t="s">
        <v>9</v>
      </c>
      <c r="S3" s="10" t="s">
        <v>7</v>
      </c>
      <c r="T3" s="11" t="s">
        <v>8</v>
      </c>
      <c r="U3" s="12" t="s">
        <v>9</v>
      </c>
      <c r="V3" s="10" t="s">
        <v>7</v>
      </c>
      <c r="W3" s="11" t="s">
        <v>8</v>
      </c>
      <c r="X3" s="12" t="s">
        <v>9</v>
      </c>
      <c r="Y3" s="10" t="s">
        <v>7</v>
      </c>
      <c r="Z3" s="11" t="s">
        <v>8</v>
      </c>
      <c r="AA3" s="12" t="s">
        <v>9</v>
      </c>
      <c r="AB3" s="10" t="s">
        <v>7</v>
      </c>
      <c r="AC3" s="11" t="s">
        <v>8</v>
      </c>
      <c r="AD3" s="12" t="s">
        <v>9</v>
      </c>
    </row>
    <row r="4" spans="1:30">
      <c r="A4" s="13">
        <v>6070</v>
      </c>
      <c r="B4" s="31">
        <v>5995</v>
      </c>
      <c r="C4" s="47">
        <v>106.06601717798213</v>
      </c>
      <c r="D4" s="13">
        <v>640</v>
      </c>
      <c r="E4" s="31">
        <v>637.5</v>
      </c>
      <c r="F4" s="47">
        <v>3.5355339059327378</v>
      </c>
      <c r="G4" s="14">
        <v>626</v>
      </c>
      <c r="H4" s="31">
        <f>AVERAGE(G4:G5)</f>
        <v>617.5</v>
      </c>
      <c r="I4" s="47">
        <f>STDEV(G4:G5)</f>
        <v>12.020815280171307</v>
      </c>
      <c r="J4" s="13">
        <v>651</v>
      </c>
      <c r="K4" s="31">
        <f>AVERAGE(J4:J5)</f>
        <v>639.5</v>
      </c>
      <c r="L4" s="47">
        <f>STDEV(J4:J5)</f>
        <v>16.263455967290593</v>
      </c>
      <c r="M4" s="13">
        <v>642</v>
      </c>
      <c r="N4" s="31">
        <f>AVERAGE(M4:M5)</f>
        <v>637</v>
      </c>
      <c r="O4" s="47">
        <f>STDEV(M4:M5)</f>
        <v>7.0710678118654755</v>
      </c>
      <c r="P4" s="13">
        <v>701</v>
      </c>
      <c r="Q4" s="31">
        <f>AVERAGE(P4:P5)</f>
        <v>694</v>
      </c>
      <c r="R4" s="47">
        <f>STDEV(P4:P5)</f>
        <v>9.8994949366116654</v>
      </c>
      <c r="S4" s="13">
        <v>672</v>
      </c>
      <c r="T4" s="31">
        <f>AVERAGE(S4:S5)</f>
        <v>678</v>
      </c>
      <c r="U4" s="47">
        <f>STDEV(S4:S5)</f>
        <v>8.4852813742385695</v>
      </c>
      <c r="V4" s="13" t="s">
        <v>10</v>
      </c>
      <c r="W4" s="31" t="e">
        <f>AVERAGE(V4:V5)</f>
        <v>#DIV/0!</v>
      </c>
      <c r="X4" s="15" t="e">
        <f>STDEV(V4:V5)</f>
        <v>#DIV/0!</v>
      </c>
      <c r="Y4" s="13">
        <v>908</v>
      </c>
      <c r="Z4" s="31">
        <f>AVERAGE(Y4:Y5)</f>
        <v>903</v>
      </c>
      <c r="AA4" s="47">
        <f>STDEV(Y4:Y5)</f>
        <v>7.0710678118654755</v>
      </c>
      <c r="AB4" s="13">
        <v>12000</v>
      </c>
      <c r="AC4" s="31">
        <f>AVERAGE(AB4:AB5)</f>
        <v>11000</v>
      </c>
      <c r="AD4" s="47">
        <f>STDEV(AB4:AB5)</f>
        <v>1414.2135623730951</v>
      </c>
    </row>
    <row r="5" spans="1:30">
      <c r="A5" s="13">
        <v>5920</v>
      </c>
      <c r="B5" s="14" t="s">
        <v>11</v>
      </c>
      <c r="C5" s="46">
        <v>1.7692413207336468E-2</v>
      </c>
      <c r="D5" s="13">
        <v>635</v>
      </c>
      <c r="E5" s="14" t="s">
        <v>11</v>
      </c>
      <c r="F5" s="46">
        <v>5.5459355387180199E-3</v>
      </c>
      <c r="G5" s="14">
        <v>609</v>
      </c>
      <c r="H5" s="30" t="s">
        <v>11</v>
      </c>
      <c r="I5" s="29">
        <f>I4/H4</f>
        <v>1.9466907336309808E-2</v>
      </c>
      <c r="J5" s="13">
        <v>628</v>
      </c>
      <c r="K5" s="30" t="s">
        <v>11</v>
      </c>
      <c r="L5" s="29">
        <f>L4/K4</f>
        <v>2.543151832258107E-2</v>
      </c>
      <c r="M5" s="13">
        <v>632</v>
      </c>
      <c r="N5" s="30" t="s">
        <v>11</v>
      </c>
      <c r="O5" s="29">
        <f>O4/N4</f>
        <v>1.1100577412661657E-2</v>
      </c>
      <c r="P5" s="13">
        <v>687</v>
      </c>
      <c r="Q5" s="30" t="s">
        <v>11</v>
      </c>
      <c r="R5" s="29">
        <f>R4/Q4</f>
        <v>1.4264401925953409E-2</v>
      </c>
      <c r="S5" s="13">
        <v>684</v>
      </c>
      <c r="T5" s="30" t="s">
        <v>11</v>
      </c>
      <c r="U5" s="29">
        <f>U4/T4</f>
        <v>1.251516426878845E-2</v>
      </c>
      <c r="V5" s="13" t="s">
        <v>10</v>
      </c>
      <c r="W5" s="30" t="s">
        <v>11</v>
      </c>
      <c r="X5" s="29" t="e">
        <f>X4/W4</f>
        <v>#DIV/0!</v>
      </c>
      <c r="Y5" s="13">
        <v>898</v>
      </c>
      <c r="Z5" s="30" t="s">
        <v>11</v>
      </c>
      <c r="AA5" s="29">
        <f>AA4/Z4</f>
        <v>7.8306398802496964E-3</v>
      </c>
      <c r="AB5" s="13">
        <v>10000</v>
      </c>
      <c r="AC5" s="30" t="s">
        <v>11</v>
      </c>
      <c r="AD5" s="29">
        <f>AD4/AC4</f>
        <v>0.12856486930664501</v>
      </c>
    </row>
    <row r="6" spans="1:30">
      <c r="A6" s="16" t="s">
        <v>12</v>
      </c>
      <c r="B6" s="17"/>
      <c r="C6" s="18"/>
      <c r="D6" s="16" t="s">
        <v>12</v>
      </c>
      <c r="E6" s="17"/>
      <c r="F6" s="18"/>
      <c r="G6" s="17" t="s">
        <v>12</v>
      </c>
      <c r="H6" s="17"/>
      <c r="I6" s="18"/>
      <c r="J6" s="16" t="s">
        <v>12</v>
      </c>
      <c r="K6" s="17"/>
      <c r="L6" s="18"/>
      <c r="M6" s="16" t="s">
        <v>12</v>
      </c>
      <c r="N6" s="17"/>
      <c r="O6" s="18"/>
      <c r="P6" s="16" t="s">
        <v>12</v>
      </c>
      <c r="Q6" s="17"/>
      <c r="R6" s="18"/>
      <c r="S6" s="16" t="s">
        <v>12</v>
      </c>
      <c r="T6" s="17"/>
      <c r="U6" s="18"/>
      <c r="V6" s="16" t="s">
        <v>12</v>
      </c>
      <c r="W6" s="17"/>
      <c r="X6" s="18"/>
      <c r="Y6" s="16" t="s">
        <v>12</v>
      </c>
      <c r="Z6" s="17"/>
      <c r="AA6" s="18"/>
      <c r="AB6" s="16" t="s">
        <v>12</v>
      </c>
      <c r="AC6" s="17"/>
      <c r="AD6" s="18"/>
    </row>
    <row r="7" spans="1:30">
      <c r="A7" s="45">
        <v>44344</v>
      </c>
      <c r="B7" s="17" t="s">
        <v>85</v>
      </c>
      <c r="C7" s="18"/>
      <c r="D7" s="45">
        <v>44347</v>
      </c>
      <c r="E7" s="17" t="s">
        <v>85</v>
      </c>
      <c r="F7" s="18"/>
      <c r="G7" s="45">
        <v>44347</v>
      </c>
      <c r="H7" s="17" t="s">
        <v>85</v>
      </c>
      <c r="I7" s="18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</row>
    <row r="8" spans="1:30">
      <c r="A8" s="10" t="s">
        <v>7</v>
      </c>
      <c r="B8" s="11" t="s">
        <v>8</v>
      </c>
      <c r="C8" s="12" t="s">
        <v>9</v>
      </c>
      <c r="D8" s="10" t="s">
        <v>7</v>
      </c>
      <c r="E8" s="11" t="s">
        <v>8</v>
      </c>
      <c r="F8" s="12" t="s">
        <v>9</v>
      </c>
      <c r="G8" s="10" t="s">
        <v>7</v>
      </c>
      <c r="H8" s="11" t="s">
        <v>8</v>
      </c>
      <c r="I8" s="12" t="s">
        <v>9</v>
      </c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</row>
    <row r="9" spans="1:30">
      <c r="A9" s="13">
        <f>'10 8 6 mlh'!C20</f>
        <v>953</v>
      </c>
      <c r="B9" s="31">
        <f>AVERAGE(A9:A10)</f>
        <v>945.5</v>
      </c>
      <c r="C9" s="47">
        <f>STDEV(A9:A10)</f>
        <v>10.606601717798213</v>
      </c>
      <c r="D9" s="13">
        <f>'10 8 6 mlh'!C188</f>
        <v>932</v>
      </c>
      <c r="E9" s="31">
        <f>AVERAGE(D9:D10)</f>
        <v>935.5</v>
      </c>
      <c r="F9" s="47">
        <f>STDEV(D9:D10)</f>
        <v>4.9497474683058327</v>
      </c>
      <c r="G9" s="13">
        <f>'4 &amp; 2 mlh'!C36</f>
        <v>831</v>
      </c>
      <c r="H9" s="31">
        <f>AVERAGE(G9:G10)</f>
        <v>839</v>
      </c>
      <c r="I9" s="47">
        <f>STDEV(G9:G10)</f>
        <v>11.313708498984761</v>
      </c>
      <c r="J9" s="59">
        <f>AVERAGE(B9,E9,H9)/1000</f>
        <v>0.90666666666666662</v>
      </c>
      <c r="K9" t="s">
        <v>138</v>
      </c>
    </row>
    <row r="10" spans="1:30">
      <c r="A10" s="13">
        <f>'10 8 6 mlh'!C28</f>
        <v>938</v>
      </c>
      <c r="B10" s="30" t="s">
        <v>11</v>
      </c>
      <c r="C10" s="29">
        <f>C9/B9</f>
        <v>1.1217981721626878E-2</v>
      </c>
      <c r="D10" s="13">
        <f>'10 8 6 mlh'!C196</f>
        <v>939</v>
      </c>
      <c r="E10" s="30" t="s">
        <v>11</v>
      </c>
      <c r="F10" s="29">
        <f>F9/E9</f>
        <v>5.2910181382210932E-3</v>
      </c>
      <c r="G10" s="13">
        <f>'4 &amp; 2 mlh'!C44</f>
        <v>847</v>
      </c>
      <c r="H10" s="30" t="s">
        <v>11</v>
      </c>
      <c r="I10" s="29">
        <f>I9/H9</f>
        <v>1.348475387244906E-2</v>
      </c>
    </row>
    <row r="11" spans="1:30">
      <c r="A11" s="16" t="s">
        <v>12</v>
      </c>
      <c r="B11" s="17"/>
      <c r="C11" s="18"/>
      <c r="D11" s="16" t="s">
        <v>12</v>
      </c>
      <c r="E11" s="17"/>
      <c r="F11" s="18"/>
      <c r="G11" s="16" t="s">
        <v>12</v>
      </c>
      <c r="H11" s="17"/>
      <c r="I11" s="18"/>
    </row>
    <row r="12" spans="1:30">
      <c r="A12" s="14"/>
      <c r="B12" s="14"/>
      <c r="C12" s="14"/>
    </row>
    <row r="13" spans="1:30">
      <c r="A13" s="1" t="s">
        <v>13</v>
      </c>
      <c r="B13" s="2"/>
      <c r="C13" s="2"/>
      <c r="D13" s="2"/>
      <c r="E13" s="2"/>
      <c r="F13" s="2"/>
      <c r="G13" s="2"/>
      <c r="H13" s="2"/>
      <c r="I13" s="2"/>
    </row>
    <row r="14" spans="1:30">
      <c r="A14" s="2" t="s">
        <v>14</v>
      </c>
      <c r="B14" s="2" t="s">
        <v>15</v>
      </c>
      <c r="C14" s="2" t="s">
        <v>16</v>
      </c>
      <c r="D14" s="2" t="s">
        <v>17</v>
      </c>
      <c r="E14" s="2" t="s">
        <v>9</v>
      </c>
      <c r="F14" s="2" t="s">
        <v>16</v>
      </c>
      <c r="G14" s="2"/>
      <c r="H14" s="2" t="s">
        <v>18</v>
      </c>
      <c r="I14" s="2" t="s">
        <v>19</v>
      </c>
    </row>
    <row r="15" spans="1:30">
      <c r="A15">
        <v>1</v>
      </c>
      <c r="B15" s="3">
        <v>0.21828908554572271</v>
      </c>
      <c r="C15">
        <v>1110</v>
      </c>
      <c r="D15" s="4">
        <v>0.44765648949289799</v>
      </c>
      <c r="E15" s="3">
        <v>5.7616958521446446E-3</v>
      </c>
      <c r="F15" s="5">
        <v>26.859389369573879</v>
      </c>
      <c r="H15" s="5"/>
      <c r="I15" s="6">
        <v>4.5111945320832003E-7</v>
      </c>
    </row>
    <row r="16" spans="1:30">
      <c r="A16">
        <v>2</v>
      </c>
      <c r="B16" s="3">
        <v>0.33923303834808261</v>
      </c>
      <c r="C16">
        <v>180</v>
      </c>
      <c r="D16" s="4">
        <v>0.8809769939209694</v>
      </c>
      <c r="E16" s="3">
        <v>5.8927941411104773E-3</v>
      </c>
      <c r="F16" s="5">
        <v>52.858619635258165</v>
      </c>
      <c r="H16" s="5"/>
      <c r="I16" s="6">
        <v>9.0223890641664006E-7</v>
      </c>
    </row>
    <row r="17" spans="1:9">
      <c r="A17">
        <v>4</v>
      </c>
      <c r="B17" s="3">
        <v>0.47982708933717577</v>
      </c>
      <c r="C17">
        <v>150</v>
      </c>
      <c r="D17" s="4">
        <v>1.8022793173548504</v>
      </c>
      <c r="E17" s="3">
        <v>1.116733792906183E-2</v>
      </c>
      <c r="F17" s="5">
        <v>108.13675904129101</v>
      </c>
      <c r="H17" s="5"/>
      <c r="I17" s="6">
        <v>1.8044778128332801E-6</v>
      </c>
    </row>
    <row r="18" spans="1:9">
      <c r="A18">
        <v>6</v>
      </c>
      <c r="B18" s="3">
        <v>0.54317111459968603</v>
      </c>
      <c r="C18">
        <v>90</v>
      </c>
      <c r="D18" s="4">
        <v>2.6341940496822684</v>
      </c>
      <c r="E18" s="3">
        <v>2.594058805371283E-2</v>
      </c>
      <c r="F18" s="5">
        <v>158.05164298093609</v>
      </c>
      <c r="H18" s="5"/>
      <c r="I18" s="6">
        <v>2.7067167192499205E-6</v>
      </c>
    </row>
    <row r="19" spans="1:9">
      <c r="A19">
        <v>8</v>
      </c>
      <c r="B19" s="3">
        <v>0.58170445660672399</v>
      </c>
      <c r="C19">
        <v>90</v>
      </c>
      <c r="D19" s="4">
        <v>3.5794810740135405</v>
      </c>
      <c r="E19" s="3">
        <v>3.1677441294754374E-2</v>
      </c>
      <c r="F19" s="5">
        <v>214.76886444081242</v>
      </c>
      <c r="H19" s="5"/>
      <c r="I19" s="6">
        <v>3.6089556256665602E-6</v>
      </c>
    </row>
    <row r="20" spans="1:9">
      <c r="A20">
        <v>10</v>
      </c>
      <c r="B20" s="3">
        <v>0.59757085020242917</v>
      </c>
      <c r="C20">
        <v>120</v>
      </c>
      <c r="D20" s="4">
        <v>4.4062408370741935</v>
      </c>
      <c r="E20" s="3">
        <v>3.5213055757576342E-2</v>
      </c>
      <c r="F20" s="5">
        <v>264.37445022445161</v>
      </c>
      <c r="H20" s="5"/>
      <c r="I20" s="6">
        <v>4.5111945320832E-6</v>
      </c>
    </row>
    <row r="23" spans="1:9">
      <c r="A23" s="1" t="s">
        <v>20</v>
      </c>
      <c r="B23" s="2"/>
      <c r="C23" s="2"/>
      <c r="D23" s="2"/>
      <c r="E23" s="2"/>
      <c r="F23" s="2"/>
    </row>
    <row r="24" spans="1:9">
      <c r="A24" s="2" t="s">
        <v>14</v>
      </c>
      <c r="B24" s="2" t="s">
        <v>15</v>
      </c>
      <c r="C24" s="2" t="s">
        <v>16</v>
      </c>
      <c r="D24" s="2" t="s">
        <v>17</v>
      </c>
      <c r="E24" s="2" t="s">
        <v>9</v>
      </c>
      <c r="F24" s="2" t="s">
        <v>16</v>
      </c>
    </row>
    <row r="25" spans="1:9">
      <c r="A25">
        <v>1</v>
      </c>
      <c r="B25" s="3">
        <f>'1 mlh'!L4</f>
        <v>0.18474374255065554</v>
      </c>
      <c r="C25">
        <f>'1 mlh'!I4</f>
        <v>930</v>
      </c>
      <c r="D25" s="4">
        <v>0.4459066255627302</v>
      </c>
      <c r="E25" s="3">
        <v>5.7510315112948756E-3</v>
      </c>
      <c r="F25" s="4">
        <v>1.4005555555555556</v>
      </c>
    </row>
    <row r="26" spans="1:9">
      <c r="A26">
        <v>2</v>
      </c>
      <c r="B26" s="3">
        <f>'4 &amp; 2 mlh'!$L$28</f>
        <v>0.32419547079856975</v>
      </c>
      <c r="C26">
        <f>'4 &amp; 2 mlh'!$I$28</f>
        <v>360</v>
      </c>
      <c r="D26" s="4">
        <v>0.88810728222075308</v>
      </c>
      <c r="E26" s="3">
        <v>4.9226244825513058E-3</v>
      </c>
      <c r="F26" s="4">
        <v>3.2063888888888887</v>
      </c>
    </row>
    <row r="27" spans="1:9">
      <c r="A27">
        <v>4</v>
      </c>
      <c r="B27" s="3">
        <f>'4 &amp; 2 mlh'!$L$13</f>
        <v>0.40085515766969537</v>
      </c>
      <c r="C27">
        <f>'4 &amp; 2 mlh'!$I$13</f>
        <v>270</v>
      </c>
      <c r="D27" s="4">
        <v>1.7824200853838439</v>
      </c>
      <c r="E27" s="3">
        <v>1.354837653143876E-2</v>
      </c>
      <c r="F27" s="4">
        <v>1.3241666666666667</v>
      </c>
    </row>
    <row r="28" spans="1:9">
      <c r="A28">
        <v>6</v>
      </c>
      <c r="B28" s="3">
        <f>'10 8 6 mlh'!L28</f>
        <v>0.56761090326028862</v>
      </c>
      <c r="C28">
        <f>'10 8 6 mlh'!I28</f>
        <v>130</v>
      </c>
      <c r="D28" s="4">
        <v>2.6703658786062245</v>
      </c>
      <c r="E28" s="3">
        <v>2.4938501388886414E-2</v>
      </c>
      <c r="F28" s="4">
        <v>2.5547222222222223</v>
      </c>
    </row>
    <row r="29" spans="1:9">
      <c r="A29">
        <v>8</v>
      </c>
      <c r="B29" s="3">
        <f>'10 8 6 mlh'!L17</f>
        <v>0.55737704918032782</v>
      </c>
      <c r="C29">
        <f>'10 8 6 mlh'!I17</f>
        <v>30</v>
      </c>
      <c r="D29" s="4">
        <v>3.5466576192278731</v>
      </c>
      <c r="E29" s="3">
        <v>3.1953721822972909E-2</v>
      </c>
      <c r="F29" s="4">
        <v>0.89388888888888884</v>
      </c>
    </row>
    <row r="30" spans="1:9">
      <c r="A30">
        <v>10</v>
      </c>
      <c r="B30" s="3">
        <f>'10 8 6 mlh'!L9</f>
        <v>0.57958751983077739</v>
      </c>
      <c r="C30">
        <f>'10 8 6 mlh'!I9</f>
        <v>90</v>
      </c>
      <c r="D30" s="4">
        <v>4.4746172976633964</v>
      </c>
      <c r="E30" s="3">
        <v>3.5652291944266182E-2</v>
      </c>
      <c r="F30" s="4">
        <v>1.3994444444444445</v>
      </c>
    </row>
    <row r="39" spans="2:3">
      <c r="B39" s="3">
        <v>0.21828908554572271</v>
      </c>
      <c r="C39" s="3">
        <v>0.18474374255065554</v>
      </c>
    </row>
    <row r="40" spans="2:3">
      <c r="B40" s="3">
        <v>0.33923303834808261</v>
      </c>
      <c r="C40" s="3">
        <v>0.32419547079856975</v>
      </c>
    </row>
    <row r="41" spans="2:3">
      <c r="B41" s="3">
        <v>0.47982708933717577</v>
      </c>
      <c r="C41" s="3">
        <v>0.40085515766969537</v>
      </c>
    </row>
    <row r="42" spans="2:3">
      <c r="B42" s="3">
        <v>0.54317111459968603</v>
      </c>
      <c r="C42" s="3">
        <v>0.56761090326028862</v>
      </c>
    </row>
    <row r="43" spans="2:3">
      <c r="B43" s="3">
        <v>0.58170445660672399</v>
      </c>
      <c r="C43" s="3">
        <v>0.55737704918032782</v>
      </c>
    </row>
    <row r="44" spans="2:3">
      <c r="B44" s="3">
        <v>0.59757085020242917</v>
      </c>
      <c r="C44" s="3">
        <v>0.57958751983077739</v>
      </c>
    </row>
  </sheetData>
  <pageMargins left="0.7" right="0.7" top="0.75" bottom="0.75" header="0.3" footer="0.3"/>
  <pageSetup paperSize="9" orientation="portrait" horizontalDpi="0" verticalDpi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CAEFEB-B885-5741-93A5-53E94B066B6B}">
  <dimension ref="A1:J9"/>
  <sheetViews>
    <sheetView workbookViewId="0">
      <selection activeCell="I13" sqref="I13"/>
    </sheetView>
  </sheetViews>
  <sheetFormatPr baseColWidth="10" defaultRowHeight="16"/>
  <sheetData>
    <row r="1" spans="1:10">
      <c r="A1" s="37" t="s">
        <v>86</v>
      </c>
    </row>
    <row r="2" spans="1:10">
      <c r="A2" s="38"/>
      <c r="B2" s="38" t="s">
        <v>87</v>
      </c>
      <c r="C2" s="38" t="s">
        <v>88</v>
      </c>
      <c r="D2" s="61" t="s">
        <v>89</v>
      </c>
      <c r="E2" s="61"/>
      <c r="F2" s="61"/>
      <c r="G2" s="38"/>
      <c r="H2" s="38" t="s">
        <v>90</v>
      </c>
      <c r="I2" s="38" t="s">
        <v>91</v>
      </c>
      <c r="J2" s="38" t="s">
        <v>11</v>
      </c>
    </row>
    <row r="3" spans="1:10">
      <c r="A3" s="62" t="s">
        <v>20</v>
      </c>
      <c r="B3" s="39">
        <v>44344</v>
      </c>
      <c r="C3" s="40">
        <v>10</v>
      </c>
      <c r="D3" s="40">
        <v>5.72</v>
      </c>
      <c r="E3" s="40">
        <v>5.7039999999999997</v>
      </c>
      <c r="F3" s="40">
        <v>5.6859999999999999</v>
      </c>
      <c r="G3" s="40"/>
      <c r="H3" s="41">
        <f>AVERAGE(D3:F3)</f>
        <v>5.7033333333333331</v>
      </c>
      <c r="I3" s="42">
        <f>STDEV(D3:F3)</f>
        <v>1.7009801096230667E-2</v>
      </c>
      <c r="J3" s="43">
        <f t="shared" ref="J3:J8" si="0">I3/H3</f>
        <v>2.9824315189182935E-3</v>
      </c>
    </row>
    <row r="4" spans="1:10">
      <c r="A4" s="62"/>
      <c r="B4" s="39">
        <v>44344</v>
      </c>
      <c r="C4" s="40">
        <v>8</v>
      </c>
      <c r="D4" s="40">
        <v>5.8849999999999998</v>
      </c>
      <c r="E4" s="40">
        <v>5.774</v>
      </c>
      <c r="F4" s="40">
        <v>5.766</v>
      </c>
      <c r="G4" s="40">
        <v>5.7320000000000002</v>
      </c>
      <c r="H4" s="41">
        <f>AVERAGE(D4:G4)</f>
        <v>5.7892499999999991</v>
      </c>
      <c r="I4" s="42">
        <f>STDEV(D4:G4)</f>
        <v>6.6379590236758601E-2</v>
      </c>
      <c r="J4" s="43">
        <f t="shared" si="0"/>
        <v>1.1466008591226602E-2</v>
      </c>
    </row>
    <row r="5" spans="1:10">
      <c r="A5" s="62"/>
      <c r="B5" s="39">
        <v>44347</v>
      </c>
      <c r="C5" s="40">
        <v>6</v>
      </c>
      <c r="D5" s="40">
        <v>5.9720000000000004</v>
      </c>
      <c r="E5" s="40">
        <v>5.5529999999999999</v>
      </c>
      <c r="F5" s="40">
        <v>5.7859999999999996</v>
      </c>
      <c r="G5" s="40">
        <v>5.9889999999999999</v>
      </c>
      <c r="H5" s="41">
        <f>AVERAGE(D5:G5)</f>
        <v>5.8250000000000002</v>
      </c>
      <c r="I5" s="42">
        <f>STDEV(D5:G5)</f>
        <v>0.20331420675070083</v>
      </c>
      <c r="J5" s="43">
        <f t="shared" si="0"/>
        <v>3.4903726480807008E-2</v>
      </c>
    </row>
    <row r="6" spans="1:10">
      <c r="A6" s="62"/>
      <c r="B6" s="39">
        <v>44347</v>
      </c>
      <c r="C6" s="40">
        <v>4</v>
      </c>
      <c r="D6" s="40">
        <v>5.9969999999999999</v>
      </c>
      <c r="E6" s="40">
        <v>5.931</v>
      </c>
      <c r="F6" s="40">
        <v>5.9560000000000004</v>
      </c>
      <c r="G6" s="40"/>
      <c r="H6" s="41">
        <f>AVERAGE(D6:F6)</f>
        <v>5.9613333333333332</v>
      </c>
      <c r="I6" s="42">
        <f>STDEV(D6:F6)</f>
        <v>3.3321664624284986E-2</v>
      </c>
      <c r="J6" s="43">
        <f t="shared" si="0"/>
        <v>5.5896328490748692E-3</v>
      </c>
    </row>
    <row r="7" spans="1:10">
      <c r="A7" s="62"/>
      <c r="B7" s="39">
        <v>44348</v>
      </c>
      <c r="C7" s="40">
        <v>2</v>
      </c>
      <c r="D7" s="40">
        <v>6.1280000000000001</v>
      </c>
      <c r="E7" s="40">
        <v>6.0759999999999996</v>
      </c>
      <c r="F7" s="40">
        <v>6.0819999999999999</v>
      </c>
      <c r="G7" s="40"/>
      <c r="H7" s="41">
        <f>AVERAGE(D7:F7)</f>
        <v>6.0953333333333335</v>
      </c>
      <c r="I7" s="42">
        <f>STDEV(D7:F7)</f>
        <v>2.8448784391136052E-2</v>
      </c>
      <c r="J7" s="43">
        <f t="shared" si="0"/>
        <v>4.6673057625182188E-3</v>
      </c>
    </row>
    <row r="8" spans="1:10">
      <c r="A8" s="62"/>
      <c r="B8" s="39">
        <v>44349</v>
      </c>
      <c r="C8" s="40">
        <v>1</v>
      </c>
      <c r="D8" s="40">
        <v>6.4279999999999999</v>
      </c>
      <c r="E8" s="40">
        <v>6.54</v>
      </c>
      <c r="F8" s="40">
        <v>6.5359999999999996</v>
      </c>
      <c r="G8" s="40"/>
      <c r="H8" s="41">
        <f>AVERAGE(D8:F8)</f>
        <v>6.5013333333333323</v>
      </c>
      <c r="I8" s="42">
        <f>STDEV(D8:F8)</f>
        <v>6.3540013639700493E-2</v>
      </c>
      <c r="J8" s="43">
        <f t="shared" si="0"/>
        <v>9.7733819175093058E-3</v>
      </c>
    </row>
    <row r="9" spans="1:10">
      <c r="H9" s="59">
        <f>AVERAGE(H3:H8)</f>
        <v>5.9792638888888883</v>
      </c>
      <c r="I9" s="60">
        <f>STDEV(H3:H8)</f>
        <v>0.29065113880860782</v>
      </c>
      <c r="J9" s="43">
        <f t="shared" ref="J9" si="1">I9/H9</f>
        <v>4.8609853020322003E-2</v>
      </c>
    </row>
  </sheetData>
  <mergeCells count="2">
    <mergeCell ref="D2:F2"/>
    <mergeCell ref="A3:A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10 8 6 mlh</vt:lpstr>
      <vt:lpstr>4 &amp; 2 mlh</vt:lpstr>
      <vt:lpstr>1 mlh</vt:lpstr>
      <vt:lpstr>Summary 2</vt:lpstr>
      <vt:lpstr>pH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 HD</dc:creator>
  <cp:lastModifiedBy>Shu HD</cp:lastModifiedBy>
  <dcterms:created xsi:type="dcterms:W3CDTF">2021-06-02T21:48:38Z</dcterms:created>
  <dcterms:modified xsi:type="dcterms:W3CDTF">2022-01-25T20:45:39Z</dcterms:modified>
</cp:coreProperties>
</file>